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2" activeTab="1"/>
  </bookViews>
  <sheets>
    <sheet name="1 Доходы бюджета" sheetId="1" r:id="rId1"/>
    <sheet name="2 Расходы по разделам" sheetId="2" r:id="rId2"/>
    <sheet name="3 Ведомственная структура" sheetId="3" r:id="rId3"/>
    <sheet name="4 Источники" sheetId="4" r:id="rId4"/>
    <sheet name="5 Программы" sheetId="5" r:id="rId5"/>
  </sheets>
  <definedNames>
    <definedName name="_xlnm.Print_Titles" localSheetId="0">'1 Доходы бюджета'!$10:$11</definedName>
    <definedName name="_xlnm.Print_Titles" localSheetId="1">'2 Расходы по разделам'!$9:$10</definedName>
    <definedName name="_xlnm.Print_Titles" localSheetId="2">'3 Ведомственная структура'!$10:$12</definedName>
    <definedName name="_xlnm.Print_Area" localSheetId="2">'3 Ведомственная структура'!$A$1:$I$91</definedName>
  </definedNames>
  <calcPr fullCalcOnLoad="1"/>
</workbook>
</file>

<file path=xl/sharedStrings.xml><?xml version="1.0" encoding="utf-8"?>
<sst xmlns="http://schemas.openxmlformats.org/spreadsheetml/2006/main" count="1064" uniqueCount="255">
  <si>
    <t>Приложение № 1</t>
  </si>
  <si>
    <t>Код</t>
  </si>
  <si>
    <t>Утвержденные бюджетные назначения, руб.</t>
  </si>
  <si>
    <t>Исполнено, руб.</t>
  </si>
  <si>
    <t>Процент исполнения, %</t>
  </si>
  <si>
    <t>Администратора</t>
  </si>
  <si>
    <t>Группы</t>
  </si>
  <si>
    <t>Подгруппы</t>
  </si>
  <si>
    <t>Статьи</t>
  </si>
  <si>
    <t>Подстатьи</t>
  </si>
  <si>
    <t>Элемента</t>
  </si>
  <si>
    <t>Программы</t>
  </si>
  <si>
    <t>Экономической классификации</t>
  </si>
  <si>
    <t>000</t>
  </si>
  <si>
    <t>1</t>
  </si>
  <si>
    <t>00</t>
  </si>
  <si>
    <t>0000</t>
  </si>
  <si>
    <t>НАЛОГОВЫЕ И НЕНАЛОГОВЫЕ ДОХОДЫ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</si>
  <si>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</si>
  <si>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</si>
  <si>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</si>
  <si>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</si>
  <si>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</si>
  <si>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</si>
  <si>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020</t>
  </si>
  <si>
    <t>030</t>
  </si>
  <si>
    <t>040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</si>
  <si>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</si>
  <si>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06</t>
  </si>
  <si>
    <t>НАЛОГИ НА ИМУЩЕСТВО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</si>
  <si>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</si>
  <si>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</si>
  <si>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</si>
  <si>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</si>
  <si>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</si>
  <si>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</si>
  <si>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</si>
  <si>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</si>
  <si>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</si>
  <si>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</si>
  <si>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</si>
  <si>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</si>
  <si>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</si>
  <si>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</si>
  <si>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</si>
  <si>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</t>
  </si>
  <si>
    <t>ДОХОДЫ ОТ ИСПОЛЬЗОВАНИЯ ИМУЩЕСТВА, НАХОДЯЩЕГОСЯ В ГОСУДАРСТВЕННОЙ И МУНИЦИПАЛЬНОЙ СОБСТВЕННОСТИ</t>
  </si>
  <si>
    <t>05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</si>
  <si>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</si>
  <si>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</si>
  <si>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</si>
  <si>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</si>
  <si>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</si>
  <si>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</si>
  <si>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</si>
  <si>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</si>
  <si>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17</t>
  </si>
  <si>
    <t>ПРОЧИЕ НЕНАЛОГОВЫЕ ДОХОДЫ</t>
  </si>
  <si>
    <t>Невыясненные поступления</t>
  </si>
  <si>
    <t>050</t>
  </si>
  <si>
    <t>180</t>
  </si>
  <si>
    <t>Невыясненные поступления, зачисляемые в бюджеты поселений</t>
  </si>
  <si>
    <t>19</t>
  </si>
  <si>
    <t>151</t>
  </si>
  <si>
    <t>Возврат остатков субсидий и субвенций из бюджетов поселений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</si>
  <si>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</si>
  <si>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</si>
  <si>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</si>
  <si>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</si>
  <si>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</si>
  <si>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бюджетам поселений на выравнивание уровня бюджетной обеспеченности</t>
  </si>
  <si>
    <t>999</t>
  </si>
  <si>
    <t>Прочие субсидии</t>
  </si>
  <si>
    <t>Прочие субсидии бюджетам поселений</t>
  </si>
  <si>
    <t>03</t>
  </si>
  <si>
    <t xml:space="preserve">Субвенции бюджетам субъектов Российской Федерации и муниципальных образований </t>
  </si>
  <si>
    <t>015</t>
  </si>
  <si>
    <t>Субвенции бюджетам на осуществление первичного воинского учета на территориях, где отсутствуют военный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</si>
  <si>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</si>
  <si>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</si>
  <si>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</si>
  <si>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</si>
  <si>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09</t>
  </si>
  <si>
    <t>Всего доходов</t>
  </si>
  <si>
    <t>Приложение № 2</t>
  </si>
  <si>
    <t>руб.</t>
  </si>
  <si>
    <t xml:space="preserve">Наименование </t>
  </si>
  <si>
    <t>Рз</t>
  </si>
  <si>
    <t>ПР</t>
  </si>
  <si>
    <t>Объем бюджета</t>
  </si>
  <si>
    <t>в том числе за счет:</t>
  </si>
  <si>
    <t>бюджетных средств</t>
  </si>
  <si>
    <t>средств, полученных из областного бюджета</t>
  </si>
  <si>
    <t>средств, полученных из районного бюджета</t>
  </si>
  <si>
    <t>утверждено бюджетных ассигнований</t>
  </si>
  <si>
    <t>исполнено</t>
  </si>
  <si>
    <t>Общегосударственные вопросы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</si>
  <si>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</si>
  <si>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</si>
  <si>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</si>
  <si>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</si>
  <si>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</si>
  <si>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</si>
  <si>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</si>
  <si>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</si>
  <si>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 xml:space="preserve">Культура </t>
  </si>
  <si>
    <t>Физическая культура и спорт</t>
  </si>
  <si>
    <t>ВСЕГО РАСХОДОВ</t>
  </si>
  <si>
    <t>№ п/п</t>
  </si>
  <si>
    <t>Наименование</t>
  </si>
  <si>
    <t>Раздел</t>
  </si>
  <si>
    <t>Подраздел</t>
  </si>
  <si>
    <t>Целевая статья</t>
  </si>
  <si>
    <t>Вид расходов</t>
  </si>
  <si>
    <t>КОСГУ</t>
  </si>
  <si>
    <t>Всего расходов</t>
  </si>
  <si>
    <t>утвержденные бюджетные назначения</t>
  </si>
  <si>
    <t>0020000</t>
  </si>
  <si>
    <t>Глава муниципального образования</t>
  </si>
  <si>
    <t>0020300</t>
  </si>
  <si>
    <t>500</t>
  </si>
  <si>
    <t>Центральный аппарат</t>
  </si>
  <si>
    <t>0020400</t>
  </si>
  <si>
    <t>0939900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</si>
  <si>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</si>
  <si>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</si>
  <si>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</si>
  <si>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</si>
  <si>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</si>
  <si>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</si>
  <si>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</si>
  <si>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</si>
  <si>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003</t>
  </si>
  <si>
    <t>6000500</t>
  </si>
  <si>
    <t>Культура</t>
  </si>
  <si>
    <t>4400000</t>
  </si>
  <si>
    <t>Объем бюджета, руб.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</si>
  <si>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</si>
  <si>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</si>
  <si>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</si>
  <si>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</si>
  <si>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 xml:space="preserve">Увеличение прочих остатков денежных средств бюджетов </t>
  </si>
  <si>
    <t>600</t>
  </si>
  <si>
    <t xml:space="preserve">Уменьшение остатков средств бюджетов 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</si>
  <si>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</si>
  <si>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</si>
  <si>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</si>
  <si>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 xml:space="preserve">Всего источников финансирования   </t>
  </si>
  <si>
    <t xml:space="preserve">       </t>
  </si>
  <si>
    <t>"Об исполнении бюджета Магистрального сельского поселения</t>
  </si>
  <si>
    <t>Исполнение доходов бюджета Магистрального сельского поселения</t>
  </si>
  <si>
    <t>Наименование кодов классификации доходов бюджета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</si>
  <si>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</si>
  <si>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доходов,источником которых является налоговоый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</si>
  <si>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</si>
  <si>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</si>
  <si>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Единый сельскохозяйственный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</si>
  <si>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</si>
  <si>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</si>
  <si>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Дотации на выравнивание бюджетной обеспеченности</t>
  </si>
  <si>
    <t>Дотации бююжетам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</si>
  <si>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</si>
  <si>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</si>
  <si>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Исполнение по разделам, подразделам, целевым статьям, и видам расходов бюджета Магистрального сельского поселения</t>
  </si>
  <si>
    <t>611</t>
  </si>
  <si>
    <t>Главный распорядитель средств местного бюджета</t>
  </si>
  <si>
    <t>Администрация Магистрального сельского поселения Омского муниципального района Омской области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</si>
  <si>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</si>
  <si>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</t>
  </si>
  <si>
    <t>Иные закупки товаров, работ и услуг для муниципальных нужд</t>
  </si>
  <si>
    <t>Долгосрочные целевые программы</t>
  </si>
  <si>
    <t>7950000</t>
  </si>
  <si>
    <t>Долгосрочная целевая программа "Повышение энергетической эффективности экономики Магистрального сельского поселения Омского муниципального района Омской области на 2013-2015 годы"</t>
  </si>
  <si>
    <t>7954602</t>
  </si>
  <si>
    <t>7954600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</si>
  <si>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</si>
  <si>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</si>
  <si>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</si>
  <si>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</si>
  <si>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</si>
  <si>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</si>
  <si>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Другие общегосударственные вопросы</t>
  </si>
  <si>
    <t>13</t>
  </si>
  <si>
    <t>0930000</t>
  </si>
  <si>
    <t>Обеспечение выполнения функций казенных учреждений</t>
  </si>
  <si>
    <t>Дорожное хозяйство (дорожные фонды)</t>
  </si>
  <si>
    <t>Дорожное хозяйство</t>
  </si>
  <si>
    <t>3150000</t>
  </si>
  <si>
    <t>Содержание автомобильных дорог общего пользования</t>
  </si>
  <si>
    <t>3150200</t>
  </si>
  <si>
    <t>3150203</t>
  </si>
  <si>
    <t>Долгосрочная целевая программа "Ремонт внутрипоселковых автомобильных дорог Магистрального сельского поселения на 2013-2015 годы"</t>
  </si>
  <si>
    <t>7957300</t>
  </si>
  <si>
    <t>7957302</t>
  </si>
  <si>
    <t>6000000</t>
  </si>
  <si>
    <t>Прочие мероприятия по благоустройству городских округов и поселений</t>
  </si>
  <si>
    <t>Культура, кинематография</t>
  </si>
  <si>
    <t>Учреждения культуры и мероприятия в сфере культуры и кинематографии</t>
  </si>
  <si>
    <t>Предоставление субсидий бюджетным учреждениям</t>
  </si>
  <si>
    <t>4409800</t>
  </si>
  <si>
    <t>Исполнение по источникам финансирования внутреннего дефицита бюджета</t>
  </si>
  <si>
    <t>Приложение № 3</t>
  </si>
  <si>
    <t>Магистрального сельского поселения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</si>
  <si>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</si>
  <si>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</si>
  <si>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кодов экономической классификации источников финансирования дефицита сельского (городского) поселения</t>
  </si>
  <si>
    <t>Наименование долгосрочной муниципальной целевой программы</t>
  </si>
  <si>
    <t>Дата и номер нормативного правового акта</t>
  </si>
  <si>
    <t>Сумма год, рублей</t>
  </si>
  <si>
    <t>Ремонт внутрипоселковых автомобильных дорог Магистрального сельского поселения на 2013-2015 годы</t>
  </si>
  <si>
    <t>Постановление Администрации от 01.10.2012г. № 134</t>
  </si>
  <si>
    <t>Итого</t>
  </si>
  <si>
    <t>Приложение № 4</t>
  </si>
  <si>
    <t>121</t>
  </si>
  <si>
    <t>Фонд оплаты труда и страховые взносы</t>
  </si>
  <si>
    <t>224</t>
  </si>
  <si>
    <t>Прочая закупка товаров, работ и услуг для муниципальных нужд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</si>
  <si>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</si>
  <si>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</si>
  <si>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</si>
  <si>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</si>
  <si>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Ведомственные целевые программы</t>
  </si>
  <si>
    <t>Ведомственная целевая программа "Повышение качества управления государственными и муниципальными финансами Омской области на 2013-2017 годы"</t>
  </si>
  <si>
    <t>Сопровождение программных продуктов муниципальных образований Омской области</t>
  </si>
  <si>
    <t>7000000</t>
  </si>
  <si>
    <t>7007600</t>
  </si>
  <si>
    <t>7007605</t>
  </si>
  <si>
    <t>Учреждения по обеспечению функционирования органов местного самоуправления</t>
  </si>
  <si>
    <t>111</t>
  </si>
  <si>
    <t>Реализация мероприятий долгосрочной целевой программы, за исключением расходов на содержание органов местного самоуправления</t>
  </si>
  <si>
    <t>Долгосрочная целевая программа Омской области "Развитие сельского хозяйства и регулирование рынков сельскохозяйственной продукции, сырья и продовольствия Омской области (2013-2020 годы)"</t>
  </si>
  <si>
    <t>Устойчивое развитие сельских территорий</t>
  </si>
  <si>
    <t>Субсидии местным бюджетам на капитальный ремонт автомобильных дорог общего пользования местного значения в поселениях</t>
  </si>
  <si>
    <t>6360000</t>
  </si>
  <si>
    <t>6361006</t>
  </si>
  <si>
    <t>6361000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</si>
  <si>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</si>
  <si>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</si>
  <si>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</si>
  <si>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3510000</t>
  </si>
  <si>
    <t>3510500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</si>
  <si>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</si>
  <si>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Физическая культура</t>
  </si>
  <si>
    <t>Физкультурно-оздоровительная работа и спортивные мероприятия</t>
  </si>
  <si>
    <t>Мероприятия в области спорта и физической культуры и туризма</t>
  </si>
  <si>
    <t>5120000</t>
  </si>
  <si>
    <t>5129700</t>
  </si>
  <si>
    <t>Приложение № 5</t>
  </si>
  <si>
    <t>к решению Совета Магистрального сельского поселения</t>
  </si>
  <si>
    <t>Омского муниципального района Омской области за 2013 год"</t>
  </si>
  <si>
    <t>Исполнение распределения бюджетных ассигнований бюджета на реализацию муниципальных долгосрочных целевых программ Магистрального сельского поселения за 2013 год</t>
  </si>
  <si>
    <t>Омского муниципального района Омской области за 2013 год</t>
  </si>
  <si>
    <t>Исполнение расходов бюджета Магистрального сельского поселения Омского муниципального района Омской области за 2013 год по разделам и подразделам классификации расходов бюджета РФ</t>
  </si>
  <si>
    <t>от 03.04.2014г. № ____</t>
  </si>
  <si>
    <t>от 03.04.2014г. № 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</si>
</sst>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27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16"/>
      <name val="Times New Roman"/>
      <family val="1"/>
    </font>
    <font>
      <sz val="12"/>
      <color indexed="18"/>
      <name val="Times New Roman"/>
      <family val="1"/>
    </font>
    <font>
      <sz val="12"/>
      <color indexed="5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textRotation="90" wrapText="1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vertical="top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2" fontId="3" fillId="34" borderId="10" xfId="0" applyNumberFormat="1" applyFont="1" applyFill="1" applyBorder="1" applyAlignment="1">
      <alignment vertical="top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5" fillId="0" borderId="10" xfId="52" applyFont="1" applyBorder="1" applyAlignment="1">
      <alignment horizontal="left" vertical="top" wrapText="1"/>
      <protection/>
    </xf>
    <xf numFmtId="0" fontId="3" fillId="0" borderId="10" xfId="52" applyFont="1" applyBorder="1" applyAlignment="1">
      <alignment horizontal="left" vertical="top" wrapText="1"/>
      <protection/>
    </xf>
    <xf numFmtId="0" fontId="3" fillId="33" borderId="10" xfId="52" applyFont="1" applyFill="1" applyBorder="1" applyAlignment="1">
      <alignment horizontal="left" vertical="top" wrapText="1"/>
      <protection/>
    </xf>
    <xf numFmtId="49" fontId="5" fillId="34" borderId="11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top" wrapText="1"/>
    </xf>
    <xf numFmtId="2" fontId="5" fillId="34" borderId="10" xfId="0" applyNumberFormat="1" applyFont="1" applyFill="1" applyBorder="1" applyAlignment="1">
      <alignment vertical="top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top" wrapText="1"/>
    </xf>
    <xf numFmtId="0" fontId="5" fillId="0" borderId="10" xfId="52" applyFont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2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3" fillId="35" borderId="10" xfId="0" applyNumberFormat="1" applyFont="1" applyFill="1" applyBorder="1" applyAlignment="1" applyProtection="1">
      <alignment vertical="top" wrapText="1"/>
      <protection/>
    </xf>
    <xf numFmtId="49" fontId="7" fillId="35" borderId="1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" fillId="34" borderId="10" xfId="0" applyNumberFormat="1" applyFont="1" applyFill="1" applyBorder="1" applyAlignment="1" applyProtection="1">
      <alignment vertical="top" wrapText="1"/>
      <protection/>
    </xf>
    <xf numFmtId="49" fontId="7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0" xfId="0" applyNumberFormat="1" applyFont="1" applyFill="1" applyBorder="1" applyAlignment="1" applyProtection="1">
      <alignment vertical="top" wrapText="1" shrinkToFit="1"/>
      <protection/>
    </xf>
    <xf numFmtId="49" fontId="7" fillId="35" borderId="10" xfId="0" applyNumberFormat="1" applyFont="1" applyFill="1" applyBorder="1" applyAlignment="1" applyProtection="1">
      <alignment horizontal="center" vertical="top" wrapText="1"/>
      <protection/>
    </xf>
    <xf numFmtId="49" fontId="7" fillId="34" borderId="10" xfId="0" applyNumberFormat="1" applyFont="1" applyFill="1" applyBorder="1" applyAlignment="1" applyProtection="1">
      <alignment horizontal="center" vertical="top" wrapText="1"/>
      <protection/>
    </xf>
    <xf numFmtId="0" fontId="3" fillId="33" borderId="10" xfId="0" applyNumberFormat="1" applyFont="1" applyFill="1" applyBorder="1" applyAlignment="1" applyProtection="1">
      <alignment vertical="top" wrapText="1"/>
      <protection/>
    </xf>
    <xf numFmtId="49" fontId="7" fillId="33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64" fontId="3" fillId="0" borderId="0" xfId="0" applyNumberFormat="1" applyFont="1" applyFill="1" applyBorder="1" applyAlignment="1" applyProtection="1">
      <alignment vertical="top"/>
      <protection/>
    </xf>
    <xf numFmtId="2" fontId="3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2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8" fillId="34" borderId="10" xfId="0" applyNumberFormat="1" applyFont="1" applyFill="1" applyBorder="1" applyAlignment="1" applyProtection="1">
      <alignment horizontal="center" vertical="top"/>
      <protection/>
    </xf>
    <xf numFmtId="0" fontId="8" fillId="34" borderId="10" xfId="0" applyNumberFormat="1" applyFont="1" applyFill="1" applyBorder="1" applyAlignment="1" applyProtection="1">
      <alignment vertical="top" wrapText="1" shrinkToFit="1"/>
      <protection/>
    </xf>
    <xf numFmtId="49" fontId="8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8" fillId="34" borderId="10" xfId="0" applyNumberFormat="1" applyFont="1" applyFill="1" applyBorder="1" applyAlignment="1" applyProtection="1">
      <alignment horizontal="center" vertical="top"/>
      <protection/>
    </xf>
    <xf numFmtId="49" fontId="8" fillId="34" borderId="10" xfId="0" applyNumberFormat="1" applyFont="1" applyFill="1" applyBorder="1" applyAlignment="1" applyProtection="1">
      <alignment vertical="top" wrapText="1" shrinkToFi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Fill="1" applyBorder="1" applyAlignment="1" applyProtection="1">
      <alignment horizontal="left" vertical="top"/>
      <protection/>
    </xf>
    <xf numFmtId="49" fontId="8" fillId="0" borderId="10" xfId="0" applyNumberFormat="1" applyFont="1" applyFill="1" applyBorder="1" applyAlignment="1" applyProtection="1">
      <alignment horizontal="center" vertical="top"/>
      <protection/>
    </xf>
    <xf numFmtId="49" fontId="8" fillId="34" borderId="10" xfId="0" applyNumberFormat="1" applyFont="1" applyFill="1" applyBorder="1" applyAlignment="1" applyProtection="1">
      <alignment horizontal="left" vertical="top"/>
      <protection/>
    </xf>
    <xf numFmtId="49" fontId="8" fillId="34" borderId="10" xfId="0" applyNumberFormat="1" applyFont="1" applyFill="1" applyBorder="1" applyAlignment="1" applyProtection="1">
      <alignment vertical="top"/>
      <protection/>
    </xf>
    <xf numFmtId="49" fontId="8" fillId="0" borderId="10" xfId="0" applyNumberFormat="1" applyFont="1" applyFill="1" applyBorder="1" applyAlignment="1" applyProtection="1">
      <alignment horizontal="left" vertical="top" wrapText="1" shrinkToFit="1"/>
      <protection/>
    </xf>
    <xf numFmtId="0" fontId="8" fillId="0" borderId="10" xfId="0" applyNumberFormat="1" applyFont="1" applyFill="1" applyBorder="1" applyAlignment="1" applyProtection="1">
      <alignment vertical="top" wrapText="1" shrinkToFit="1"/>
      <protection/>
    </xf>
    <xf numFmtId="49" fontId="8" fillId="0" borderId="10" xfId="0" applyNumberFormat="1" applyFont="1" applyFill="1" applyBorder="1" applyAlignment="1" applyProtection="1">
      <alignment vertical="top" wrapText="1" shrinkToFit="1"/>
      <protection/>
    </xf>
    <xf numFmtId="0" fontId="10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0" fillId="34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2" fontId="3" fillId="34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12" fillId="0" borderId="0" xfId="0" applyFont="1" applyBorder="1" applyAlignment="1">
      <alignment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0" fontId="13" fillId="0" borderId="0" xfId="0" applyFont="1" applyBorder="1" applyAlignment="1">
      <alignment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0" fontId="14" fillId="0" borderId="0" xfId="0" applyFont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9" fontId="3" fillId="12" borderId="11" xfId="0" applyNumberFormat="1" applyFont="1" applyFill="1" applyBorder="1" applyAlignment="1">
      <alignment horizontal="center" vertical="center"/>
    </xf>
    <xf numFmtId="49" fontId="3" fillId="12" borderId="12" xfId="0" applyNumberFormat="1" applyFont="1" applyFill="1" applyBorder="1" applyAlignment="1">
      <alignment horizontal="center" vertical="center"/>
    </xf>
    <xf numFmtId="49" fontId="3" fillId="12" borderId="13" xfId="0" applyNumberFormat="1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vertical="top" wrapText="1"/>
    </xf>
    <xf numFmtId="2" fontId="3" fillId="36" borderId="10" xfId="0" applyNumberFormat="1" applyFont="1" applyFill="1" applyBorder="1" applyAlignment="1">
      <alignment vertical="top"/>
    </xf>
    <xf numFmtId="4" fontId="3" fillId="33" borderId="10" xfId="0" applyNumberFormat="1" applyFont="1" applyFill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4" fontId="3" fillId="12" borderId="10" xfId="0" applyNumberFormat="1" applyFont="1" applyFill="1" applyBorder="1" applyAlignment="1">
      <alignment vertical="top"/>
    </xf>
    <xf numFmtId="4" fontId="5" fillId="34" borderId="10" xfId="0" applyNumberFormat="1" applyFont="1" applyFill="1" applyBorder="1" applyAlignment="1">
      <alignment vertical="top"/>
    </xf>
    <xf numFmtId="4" fontId="3" fillId="34" borderId="10" xfId="0" applyNumberFormat="1" applyFont="1" applyFill="1" applyBorder="1" applyAlignment="1">
      <alignment vertical="top"/>
    </xf>
    <xf numFmtId="49" fontId="3" fillId="37" borderId="11" xfId="0" applyNumberFormat="1" applyFont="1" applyFill="1" applyBorder="1" applyAlignment="1">
      <alignment horizontal="center" vertical="center"/>
    </xf>
    <xf numFmtId="49" fontId="3" fillId="37" borderId="12" xfId="0" applyNumberFormat="1" applyFont="1" applyFill="1" applyBorder="1" applyAlignment="1">
      <alignment horizontal="center" vertical="center"/>
    </xf>
    <xf numFmtId="49" fontId="3" fillId="37" borderId="13" xfId="0" applyNumberFormat="1" applyFont="1" applyFill="1" applyBorder="1" applyAlignment="1">
      <alignment horizontal="center" vertical="center"/>
    </xf>
    <xf numFmtId="0" fontId="3" fillId="37" borderId="10" xfId="52" applyFont="1" applyFill="1" applyBorder="1" applyAlignment="1">
      <alignment horizontal="left" vertical="top" wrapText="1"/>
      <protection/>
    </xf>
    <xf numFmtId="4" fontId="3" fillId="37" borderId="10" xfId="0" applyNumberFormat="1" applyFont="1" applyFill="1" applyBorder="1" applyAlignment="1">
      <alignment vertical="top"/>
    </xf>
    <xf numFmtId="0" fontId="3" fillId="37" borderId="10" xfId="0" applyFont="1" applyFill="1" applyBorder="1" applyAlignment="1">
      <alignment vertical="top" wrapText="1"/>
    </xf>
    <xf numFmtId="2" fontId="3" fillId="37" borderId="10" xfId="0" applyNumberFormat="1" applyFont="1" applyFill="1" applyBorder="1" applyAlignment="1">
      <alignment vertical="top"/>
    </xf>
    <xf numFmtId="49" fontId="3" fillId="38" borderId="11" xfId="0" applyNumberFormat="1" applyFont="1" applyFill="1" applyBorder="1" applyAlignment="1">
      <alignment horizontal="center" vertical="center"/>
    </xf>
    <xf numFmtId="49" fontId="3" fillId="38" borderId="12" xfId="0" applyNumberFormat="1" applyFont="1" applyFill="1" applyBorder="1" applyAlignment="1">
      <alignment horizontal="center" vertical="center"/>
    </xf>
    <xf numFmtId="49" fontId="3" fillId="38" borderId="13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vertical="top" wrapText="1"/>
    </xf>
    <xf numFmtId="4" fontId="3" fillId="38" borderId="10" xfId="0" applyNumberFormat="1" applyFont="1" applyFill="1" applyBorder="1" applyAlignment="1">
      <alignment vertical="top"/>
    </xf>
    <xf numFmtId="2" fontId="3" fillId="38" borderId="10" xfId="0" applyNumberFormat="1" applyFont="1" applyFill="1" applyBorder="1" applyAlignment="1">
      <alignment vertical="top"/>
    </xf>
    <xf numFmtId="49" fontId="5" fillId="39" borderId="11" xfId="0" applyNumberFormat="1" applyFont="1" applyFill="1" applyBorder="1" applyAlignment="1">
      <alignment horizontal="center" vertical="center"/>
    </xf>
    <xf numFmtId="49" fontId="5" fillId="39" borderId="12" xfId="0" applyNumberFormat="1" applyFont="1" applyFill="1" applyBorder="1" applyAlignment="1">
      <alignment horizontal="center" vertical="center"/>
    </xf>
    <xf numFmtId="49" fontId="5" fillId="39" borderId="13" xfId="0" applyNumberFormat="1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wrapText="1"/>
    </xf>
    <xf numFmtId="4" fontId="5" fillId="39" borderId="10" xfId="0" applyNumberFormat="1" applyFont="1" applyFill="1" applyBorder="1" applyAlignment="1">
      <alignment/>
    </xf>
    <xf numFmtId="2" fontId="5" fillId="39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vertical="top"/>
      <protection/>
    </xf>
    <xf numFmtId="4" fontId="8" fillId="35" borderId="10" xfId="0" applyNumberFormat="1" applyFont="1" applyFill="1" applyBorder="1" applyAlignment="1" applyProtection="1">
      <alignment vertical="top"/>
      <protection/>
    </xf>
    <xf numFmtId="4" fontId="8" fillId="34" borderId="10" xfId="0" applyNumberFormat="1" applyFont="1" applyFill="1" applyBorder="1" applyAlignment="1" applyProtection="1">
      <alignment vertical="top"/>
      <protection/>
    </xf>
    <xf numFmtId="4" fontId="8" fillId="0" borderId="10" xfId="0" applyNumberFormat="1" applyFont="1" applyFill="1" applyBorder="1" applyAlignment="1" applyProtection="1">
      <alignment vertical="top"/>
      <protection/>
    </xf>
    <xf numFmtId="0" fontId="8" fillId="40" borderId="10" xfId="0" applyNumberFormat="1" applyFont="1" applyFill="1" applyBorder="1" applyAlignment="1" applyProtection="1">
      <alignment horizontal="center" vertical="top"/>
      <protection/>
    </xf>
    <xf numFmtId="0" fontId="8" fillId="40" borderId="10" xfId="0" applyNumberFormat="1" applyFont="1" applyFill="1" applyBorder="1" applyAlignment="1" applyProtection="1">
      <alignment vertical="top" wrapText="1" shrinkToFit="1"/>
      <protection/>
    </xf>
    <xf numFmtId="49" fontId="8" fillId="40" borderId="10" xfId="0" applyNumberFormat="1" applyFont="1" applyFill="1" applyBorder="1" applyAlignment="1" applyProtection="1">
      <alignment vertical="top" wrapText="1" shrinkToFit="1"/>
      <protection/>
    </xf>
    <xf numFmtId="49" fontId="8" fillId="40" borderId="10" xfId="0" applyNumberFormat="1" applyFont="1" applyFill="1" applyBorder="1" applyAlignment="1" applyProtection="1">
      <alignment horizontal="left" vertical="top" wrapText="1" shrinkToFit="1"/>
      <protection/>
    </xf>
    <xf numFmtId="49" fontId="8" fillId="40" borderId="10" xfId="0" applyNumberFormat="1" applyFont="1" applyFill="1" applyBorder="1" applyAlignment="1" applyProtection="1">
      <alignment horizontal="center" vertical="top"/>
      <protection/>
    </xf>
    <xf numFmtId="4" fontId="8" fillId="40" borderId="10" xfId="0" applyNumberFormat="1" applyFont="1" applyFill="1" applyBorder="1" applyAlignment="1" applyProtection="1">
      <alignment vertical="top"/>
      <protection/>
    </xf>
    <xf numFmtId="0" fontId="8" fillId="37" borderId="10" xfId="0" applyNumberFormat="1" applyFont="1" applyFill="1" applyBorder="1" applyAlignment="1" applyProtection="1">
      <alignment horizontal="center" vertical="top"/>
      <protection/>
    </xf>
    <xf numFmtId="0" fontId="8" fillId="37" borderId="10" xfId="0" applyNumberFormat="1" applyFont="1" applyFill="1" applyBorder="1" applyAlignment="1" applyProtection="1">
      <alignment vertical="top"/>
      <protection/>
    </xf>
    <xf numFmtId="0" fontId="8" fillId="37" borderId="10" xfId="0" applyNumberFormat="1" applyFont="1" applyFill="1" applyBorder="1" applyAlignment="1" applyProtection="1">
      <alignment horizontal="left" vertical="top"/>
      <protection/>
    </xf>
    <xf numFmtId="4" fontId="8" fillId="37" borderId="10" xfId="0" applyNumberFormat="1" applyFont="1" applyFill="1" applyBorder="1" applyAlignment="1" applyProtection="1">
      <alignment vertical="top"/>
      <protection/>
    </xf>
    <xf numFmtId="0" fontId="8" fillId="41" borderId="10" xfId="0" applyNumberFormat="1" applyFont="1" applyFill="1" applyBorder="1" applyAlignment="1" applyProtection="1">
      <alignment horizontal="center" vertical="top"/>
      <protection/>
    </xf>
    <xf numFmtId="0" fontId="8" fillId="41" borderId="10" xfId="0" applyNumberFormat="1" applyFont="1" applyFill="1" applyBorder="1" applyAlignment="1" applyProtection="1">
      <alignment vertical="top" wrapText="1" shrinkToFit="1"/>
      <protection/>
    </xf>
    <xf numFmtId="49" fontId="8" fillId="41" borderId="10" xfId="0" applyNumberFormat="1" applyFont="1" applyFill="1" applyBorder="1" applyAlignment="1" applyProtection="1">
      <alignment vertical="top" wrapText="1" shrinkToFit="1"/>
      <protection/>
    </xf>
    <xf numFmtId="49" fontId="8" fillId="41" borderId="10" xfId="0" applyNumberFormat="1" applyFont="1" applyFill="1" applyBorder="1" applyAlignment="1" applyProtection="1">
      <alignment horizontal="left" vertical="top" wrapText="1" shrinkToFit="1"/>
      <protection/>
    </xf>
    <xf numFmtId="49" fontId="8" fillId="41" borderId="10" xfId="0" applyNumberFormat="1" applyFont="1" applyFill="1" applyBorder="1" applyAlignment="1" applyProtection="1">
      <alignment horizontal="center" vertical="top"/>
      <protection/>
    </xf>
    <xf numFmtId="4" fontId="8" fillId="41" borderId="10" xfId="0" applyNumberFormat="1" applyFont="1" applyFill="1" applyBorder="1" applyAlignment="1" applyProtection="1">
      <alignment vertical="top"/>
      <protection/>
    </xf>
    <xf numFmtId="0" fontId="8" fillId="42" borderId="10" xfId="0" applyNumberFormat="1" applyFont="1" applyFill="1" applyBorder="1" applyAlignment="1" applyProtection="1">
      <alignment horizontal="center" vertical="top"/>
      <protection/>
    </xf>
    <xf numFmtId="0" fontId="8" fillId="42" borderId="10" xfId="0" applyNumberFormat="1" applyFont="1" applyFill="1" applyBorder="1" applyAlignment="1" applyProtection="1">
      <alignment vertical="top" wrapText="1" shrinkToFit="1"/>
      <protection/>
    </xf>
    <xf numFmtId="49" fontId="8" fillId="42" borderId="10" xfId="0" applyNumberFormat="1" applyFont="1" applyFill="1" applyBorder="1" applyAlignment="1" applyProtection="1">
      <alignment vertical="top" wrapText="1" shrinkToFit="1"/>
      <protection/>
    </xf>
    <xf numFmtId="49" fontId="8" fillId="42" borderId="10" xfId="0" applyNumberFormat="1" applyFont="1" applyFill="1" applyBorder="1" applyAlignment="1" applyProtection="1">
      <alignment horizontal="left" vertical="top" wrapText="1" shrinkToFit="1"/>
      <protection/>
    </xf>
    <xf numFmtId="49" fontId="8" fillId="42" borderId="10" xfId="0" applyNumberFormat="1" applyFont="1" applyFill="1" applyBorder="1" applyAlignment="1" applyProtection="1">
      <alignment horizontal="center" vertical="top"/>
      <protection/>
    </xf>
    <xf numFmtId="4" fontId="8" fillId="42" borderId="10" xfId="0" applyNumberFormat="1" applyFont="1" applyFill="1" applyBorder="1" applyAlignment="1" applyProtection="1">
      <alignment vertical="top"/>
      <protection/>
    </xf>
    <xf numFmtId="0" fontId="8" fillId="43" borderId="10" xfId="0" applyNumberFormat="1" applyFont="1" applyFill="1" applyBorder="1" applyAlignment="1" applyProtection="1">
      <alignment horizontal="center" vertical="top"/>
      <protection/>
    </xf>
    <xf numFmtId="0" fontId="8" fillId="43" borderId="10" xfId="0" applyNumberFormat="1" applyFont="1" applyFill="1" applyBorder="1" applyAlignment="1" applyProtection="1">
      <alignment vertical="top" wrapText="1" shrinkToFit="1"/>
      <protection/>
    </xf>
    <xf numFmtId="49" fontId="8" fillId="43" borderId="10" xfId="0" applyNumberFormat="1" applyFont="1" applyFill="1" applyBorder="1" applyAlignment="1" applyProtection="1">
      <alignment vertical="top" wrapText="1" shrinkToFit="1"/>
      <protection/>
    </xf>
    <xf numFmtId="49" fontId="8" fillId="43" borderId="10" xfId="0" applyNumberFormat="1" applyFont="1" applyFill="1" applyBorder="1" applyAlignment="1" applyProtection="1">
      <alignment horizontal="left" vertical="top" wrapText="1" shrinkToFit="1"/>
      <protection/>
    </xf>
    <xf numFmtId="49" fontId="8" fillId="43" borderId="10" xfId="0" applyNumberFormat="1" applyFont="1" applyFill="1" applyBorder="1" applyAlignment="1" applyProtection="1">
      <alignment horizontal="center" vertical="top"/>
      <protection/>
    </xf>
    <xf numFmtId="4" fontId="8" fillId="43" borderId="10" xfId="0" applyNumberFormat="1" applyFont="1" applyFill="1" applyBorder="1" applyAlignment="1" applyProtection="1">
      <alignment vertical="top"/>
      <protection/>
    </xf>
    <xf numFmtId="49" fontId="8" fillId="41" borderId="20" xfId="0" applyNumberFormat="1" applyFont="1" applyFill="1" applyBorder="1" applyAlignment="1" applyProtection="1">
      <alignment horizontal="left" vertical="top" wrapText="1" shrinkToFit="1"/>
      <protection/>
    </xf>
    <xf numFmtId="49" fontId="8" fillId="41" borderId="10" xfId="0" applyNumberFormat="1" applyFont="1" applyFill="1" applyBorder="1" applyAlignment="1" applyProtection="1">
      <alignment horizontal="left" vertical="center" textRotation="90" wrapText="1" shrinkToFit="1"/>
      <protection/>
    </xf>
    <xf numFmtId="49" fontId="8" fillId="41" borderId="20" xfId="0" applyNumberFormat="1" applyFont="1" applyFill="1" applyBorder="1" applyAlignment="1" applyProtection="1">
      <alignment horizontal="left" vertical="center" textRotation="90" wrapText="1" shrinkToFit="1"/>
      <protection/>
    </xf>
    <xf numFmtId="49" fontId="8" fillId="41" borderId="21" xfId="0" applyNumberFormat="1" applyFont="1" applyFill="1" applyBorder="1" applyAlignment="1" applyProtection="1">
      <alignment horizontal="left" vertical="center" textRotation="90" wrapText="1" shrinkToFit="1"/>
      <protection/>
    </xf>
    <xf numFmtId="14" fontId="8" fillId="40" borderId="10" xfId="0" applyNumberFormat="1" applyFont="1" applyFill="1" applyBorder="1" applyAlignment="1" applyProtection="1">
      <alignment horizontal="center" vertical="top"/>
      <protection/>
    </xf>
    <xf numFmtId="49" fontId="8" fillId="40" borderId="10" xfId="0" applyNumberFormat="1" applyFont="1" applyFill="1" applyBorder="1" applyAlignment="1" applyProtection="1">
      <alignment vertical="top"/>
      <protection/>
    </xf>
    <xf numFmtId="49" fontId="8" fillId="40" borderId="10" xfId="0" applyNumberFormat="1" applyFont="1" applyFill="1" applyBorder="1" applyAlignment="1" applyProtection="1">
      <alignment horizontal="left" vertical="top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0" fontId="17" fillId="0" borderId="22" xfId="0" applyFont="1" applyBorder="1" applyAlignment="1">
      <alignment horizontal="center" wrapText="1"/>
    </xf>
    <xf numFmtId="0" fontId="16" fillId="0" borderId="22" xfId="0" applyFont="1" applyBorder="1" applyAlignment="1">
      <alignment/>
    </xf>
    <xf numFmtId="0" fontId="16" fillId="0" borderId="0" xfId="0" applyFont="1" applyAlignment="1">
      <alignment/>
    </xf>
    <xf numFmtId="0" fontId="15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top"/>
    </xf>
    <xf numFmtId="0" fontId="16" fillId="0" borderId="22" xfId="0" applyFont="1" applyBorder="1" applyAlignment="1">
      <alignment vertical="top" wrapText="1"/>
    </xf>
    <xf numFmtId="0" fontId="8" fillId="44" borderId="10" xfId="0" applyNumberFormat="1" applyFont="1" applyFill="1" applyBorder="1" applyAlignment="1" applyProtection="1">
      <alignment horizontal="center" vertical="top"/>
      <protection/>
    </xf>
    <xf numFmtId="0" fontId="8" fillId="44" borderId="10" xfId="0" applyNumberFormat="1" applyFont="1" applyFill="1" applyBorder="1" applyAlignment="1" applyProtection="1">
      <alignment vertical="top" wrapText="1" shrinkToFit="1"/>
      <protection/>
    </xf>
    <xf numFmtId="49" fontId="8" fillId="44" borderId="10" xfId="0" applyNumberFormat="1" applyFont="1" applyFill="1" applyBorder="1" applyAlignment="1" applyProtection="1">
      <alignment vertical="top" wrapText="1" shrinkToFit="1"/>
      <protection/>
    </xf>
    <xf numFmtId="49" fontId="8" fillId="44" borderId="10" xfId="0" applyNumberFormat="1" applyFont="1" applyFill="1" applyBorder="1" applyAlignment="1" applyProtection="1">
      <alignment horizontal="left" vertical="top" wrapText="1" shrinkToFit="1"/>
      <protection/>
    </xf>
    <xf numFmtId="49" fontId="8" fillId="44" borderId="10" xfId="0" applyNumberFormat="1" applyFont="1" applyFill="1" applyBorder="1" applyAlignment="1" applyProtection="1">
      <alignment horizontal="center" vertical="top"/>
      <protection/>
    </xf>
    <xf numFmtId="4" fontId="8" fillId="44" borderId="10" xfId="0" applyNumberFormat="1" applyFont="1" applyFill="1" applyBorder="1" applyAlignment="1" applyProtection="1">
      <alignment vertical="top"/>
      <protection/>
    </xf>
    <xf numFmtId="0" fontId="8" fillId="45" borderId="10" xfId="0" applyNumberFormat="1" applyFont="1" applyFill="1" applyBorder="1" applyAlignment="1" applyProtection="1">
      <alignment horizontal="center" vertical="top"/>
      <protection/>
    </xf>
    <xf numFmtId="0" fontId="8" fillId="45" borderId="10" xfId="0" applyNumberFormat="1" applyFont="1" applyFill="1" applyBorder="1" applyAlignment="1" applyProtection="1">
      <alignment vertical="top" wrapText="1" shrinkToFit="1"/>
      <protection/>
    </xf>
    <xf numFmtId="49" fontId="8" fillId="45" borderId="10" xfId="0" applyNumberFormat="1" applyFont="1" applyFill="1" applyBorder="1" applyAlignment="1" applyProtection="1">
      <alignment vertical="top" wrapText="1" shrinkToFit="1"/>
      <protection/>
    </xf>
    <xf numFmtId="49" fontId="8" fillId="45" borderId="10" xfId="0" applyNumberFormat="1" applyFont="1" applyFill="1" applyBorder="1" applyAlignment="1" applyProtection="1">
      <alignment horizontal="left" vertical="top" wrapText="1" shrinkToFit="1"/>
      <protection/>
    </xf>
    <xf numFmtId="49" fontId="8" fillId="45" borderId="10" xfId="0" applyNumberFormat="1" applyFont="1" applyFill="1" applyBorder="1" applyAlignment="1" applyProtection="1">
      <alignment horizontal="center" vertical="top"/>
      <protection/>
    </xf>
    <xf numFmtId="4" fontId="8" fillId="45" borderId="10" xfId="0" applyNumberFormat="1" applyFont="1" applyFill="1" applyBorder="1" applyAlignment="1" applyProtection="1">
      <alignment vertical="top"/>
      <protection/>
    </xf>
    <xf numFmtId="49" fontId="8" fillId="45" borderId="10" xfId="0" applyNumberFormat="1" applyFont="1" applyFill="1" applyBorder="1" applyAlignment="1" applyProtection="1">
      <alignment vertical="top"/>
      <protection/>
    </xf>
    <xf numFmtId="49" fontId="8" fillId="45" borderId="10" xfId="0" applyNumberFormat="1" applyFont="1" applyFill="1" applyBorder="1" applyAlignment="1" applyProtection="1">
      <alignment horizontal="left" vertical="top"/>
      <protection/>
    </xf>
    <xf numFmtId="0" fontId="10" fillId="46" borderId="10" xfId="0" applyNumberFormat="1" applyFont="1" applyFill="1" applyBorder="1" applyAlignment="1" applyProtection="1">
      <alignment horizontal="center" vertical="top"/>
      <protection/>
    </xf>
    <xf numFmtId="0" fontId="8" fillId="46" borderId="10" xfId="0" applyNumberFormat="1" applyFont="1" applyFill="1" applyBorder="1" applyAlignment="1" applyProtection="1">
      <alignment vertical="top" wrapText="1" shrinkToFit="1"/>
      <protection/>
    </xf>
    <xf numFmtId="49" fontId="8" fillId="46" borderId="10" xfId="0" applyNumberFormat="1" applyFont="1" applyFill="1" applyBorder="1" applyAlignment="1" applyProtection="1">
      <alignment vertical="top" wrapText="1" shrinkToFit="1"/>
      <protection/>
    </xf>
    <xf numFmtId="49" fontId="8" fillId="46" borderId="10" xfId="0" applyNumberFormat="1" applyFont="1" applyFill="1" applyBorder="1" applyAlignment="1" applyProtection="1">
      <alignment horizontal="left" vertical="top" wrapText="1" shrinkToFit="1"/>
      <protection/>
    </xf>
    <xf numFmtId="49" fontId="8" fillId="46" borderId="10" xfId="0" applyNumberFormat="1" applyFont="1" applyFill="1" applyBorder="1" applyAlignment="1" applyProtection="1">
      <alignment horizontal="center" vertical="top"/>
      <protection/>
    </xf>
    <xf numFmtId="4" fontId="8" fillId="46" borderId="10" xfId="0" applyNumberFormat="1" applyFont="1" applyFill="1" applyBorder="1" applyAlignment="1" applyProtection="1">
      <alignment vertical="top"/>
      <protection/>
    </xf>
    <xf numFmtId="0" fontId="10" fillId="45" borderId="10" xfId="0" applyNumberFormat="1" applyFont="1" applyFill="1" applyBorder="1" applyAlignment="1" applyProtection="1">
      <alignment horizontal="center" vertical="top"/>
      <protection/>
    </xf>
    <xf numFmtId="0" fontId="8" fillId="46" borderId="10" xfId="0" applyNumberFormat="1" applyFont="1" applyFill="1" applyBorder="1" applyAlignment="1" applyProtection="1">
      <alignment horizontal="center" vertical="top"/>
      <protection/>
    </xf>
    <xf numFmtId="0" fontId="8" fillId="47" borderId="10" xfId="0" applyNumberFormat="1" applyFont="1" applyFill="1" applyBorder="1" applyAlignment="1" applyProtection="1">
      <alignment horizontal="center" vertical="top"/>
      <protection/>
    </xf>
    <xf numFmtId="0" fontId="8" fillId="47" borderId="10" xfId="0" applyNumberFormat="1" applyFont="1" applyFill="1" applyBorder="1" applyAlignment="1" applyProtection="1">
      <alignment vertical="top" wrapText="1" shrinkToFit="1"/>
      <protection/>
    </xf>
    <xf numFmtId="49" fontId="8" fillId="47" borderId="10" xfId="0" applyNumberFormat="1" applyFont="1" applyFill="1" applyBorder="1" applyAlignment="1" applyProtection="1">
      <alignment vertical="top" wrapText="1" shrinkToFit="1"/>
      <protection/>
    </xf>
    <xf numFmtId="49" fontId="8" fillId="47" borderId="10" xfId="0" applyNumberFormat="1" applyFont="1" applyFill="1" applyBorder="1" applyAlignment="1" applyProtection="1">
      <alignment horizontal="left" vertical="top" wrapText="1" shrinkToFit="1"/>
      <protection/>
    </xf>
    <xf numFmtId="49" fontId="8" fillId="47" borderId="10" xfId="0" applyNumberFormat="1" applyFont="1" applyFill="1" applyBorder="1" applyAlignment="1" applyProtection="1">
      <alignment horizontal="center" vertical="top"/>
      <protection/>
    </xf>
    <xf numFmtId="4" fontId="8" fillId="47" borderId="10" xfId="0" applyNumberFormat="1" applyFont="1" applyFill="1" applyBorder="1" applyAlignment="1" applyProtection="1">
      <alignment vertical="top"/>
      <protection/>
    </xf>
    <xf numFmtId="49" fontId="18" fillId="48" borderId="10" xfId="0" applyNumberFormat="1" applyFont="1" applyFill="1" applyBorder="1" applyAlignment="1" applyProtection="1">
      <alignment horizontal="center" vertical="center" wrapText="1" shrinkToFit="1"/>
      <protection/>
    </xf>
    <xf numFmtId="0" fontId="8" fillId="49" borderId="1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8" fillId="50" borderId="10" xfId="0" applyNumberFormat="1" applyFont="1" applyFill="1" applyBorder="1" applyAlignment="1" applyProtection="1">
      <alignment vertical="top" wrapText="1" shrinkToFit="1"/>
      <protection/>
    </xf>
    <xf numFmtId="4" fontId="8" fillId="33" borderId="1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textRotation="90" wrapText="1" shrinkToFit="1"/>
      <protection/>
    </xf>
    <xf numFmtId="4" fontId="3" fillId="0" borderId="21" xfId="0" applyNumberFormat="1" applyFont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4" fontId="13" fillId="0" borderId="11" xfId="0" applyNumberFormat="1" applyFont="1" applyFill="1" applyBorder="1" applyAlignment="1">
      <alignment vertical="center"/>
    </xf>
    <xf numFmtId="4" fontId="14" fillId="0" borderId="11" xfId="0" applyNumberFormat="1" applyFont="1" applyFill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4" fontId="14" fillId="0" borderId="1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16" fillId="0" borderId="22" xfId="0" applyNumberFormat="1" applyFont="1" applyBorder="1" applyAlignment="1">
      <alignment horizontal="center" vertical="top"/>
    </xf>
    <xf numFmtId="4" fontId="16" fillId="0" borderId="22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center" vertical="top" wrapText="1" shrinkToFi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49" fontId="18" fillId="48" borderId="10" xfId="0" applyNumberFormat="1" applyFont="1" applyFill="1" applyBorder="1" applyAlignment="1" applyProtection="1">
      <alignment horizontal="center" vertical="center" textRotation="90" wrapText="1" shrinkToFit="1"/>
      <protection/>
    </xf>
    <xf numFmtId="49" fontId="18" fillId="48" borderId="11" xfId="0" applyNumberFormat="1" applyFont="1" applyFill="1" applyBorder="1" applyAlignment="1" applyProtection="1">
      <alignment horizontal="center" vertical="center" textRotation="90" wrapText="1" shrinkToFit="1"/>
      <protection/>
    </xf>
    <xf numFmtId="49" fontId="18" fillId="48" borderId="10" xfId="0" applyNumberFormat="1" applyFont="1" applyFill="1" applyBorder="1" applyAlignment="1" applyProtection="1">
      <alignment horizontal="center" vertical="center" wrapText="1" shrinkToFit="1"/>
      <protection/>
    </xf>
    <xf numFmtId="49" fontId="18" fillId="48" borderId="10" xfId="0" applyNumberFormat="1" applyFont="1" applyFill="1" applyBorder="1" applyAlignment="1" applyProtection="1">
      <alignment horizontal="center" vertical="top" wrapText="1" shrinkToFit="1"/>
      <protection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52" applyFont="1" applyBorder="1" applyAlignment="1">
      <alignment horizontal="center" vertical="center" wrapText="1"/>
      <protection/>
    </xf>
    <xf numFmtId="165" fontId="3" fillId="0" borderId="25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4" fontId="16" fillId="0" borderId="26" xfId="0" applyNumberFormat="1" applyFont="1" applyBorder="1" applyAlignment="1">
      <alignment horizontal="center" vertical="top"/>
    </xf>
    <xf numFmtId="4" fontId="16" fillId="0" borderId="27" xfId="0" applyNumberFormat="1" applyFont="1" applyBorder="1" applyAlignment="1">
      <alignment horizontal="center" vertical="top"/>
    </xf>
    <xf numFmtId="4" fontId="16" fillId="0" borderId="26" xfId="0" applyNumberFormat="1" applyFont="1" applyBorder="1" applyAlignment="1">
      <alignment horizontal="center"/>
    </xf>
    <xf numFmtId="4" fontId="16" fillId="0" borderId="27" xfId="0" applyNumberFormat="1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28" xfId="0" applyFont="1" applyBorder="1" applyAlignment="1">
      <alignment horizontal="right"/>
    </xf>
    <xf numFmtId="0" fontId="15" fillId="0" borderId="2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37">
      <selection activeCell="K62" sqref="K62"/>
    </sheetView>
  </sheetViews>
  <sheetFormatPr defaultColWidth="9.00390625" defaultRowHeight="12.75"/>
  <cols>
    <col min="1" max="1" width="4.75390625" style="1" customWidth="1"/>
    <col min="2" max="4" width="3.75390625" style="1" customWidth="1"/>
    <col min="5" max="5" width="4.75390625" style="1" customWidth="1"/>
    <col min="6" max="6" width="3.75390625" style="1" customWidth="1"/>
    <col min="7" max="8" width="5.75390625" style="1" customWidth="1"/>
    <col min="9" max="9" width="56.75390625" style="1" customWidth="1"/>
    <col min="10" max="12" width="14.75390625" style="1" customWidth="1"/>
    <col min="13" max="16384" width="9.125" style="1" customWidth="1"/>
  </cols>
  <sheetData>
    <row r="1" spans="10:12" ht="15.75">
      <c r="J1" s="2"/>
      <c r="L1" s="2" t="s">
        <v>0</v>
      </c>
    </row>
    <row r="2" spans="10:12" ht="15.75">
      <c r="J2" s="2"/>
      <c r="L2" s="2" t="s">
        <v>248</v>
      </c>
    </row>
    <row r="3" spans="10:12" ht="15.75">
      <c r="J3" s="2"/>
      <c r="L3" s="2" t="s">
        <v>149</v>
      </c>
    </row>
    <row r="4" spans="10:12" ht="15.75">
      <c r="J4" s="2"/>
      <c r="L4" s="2" t="s">
        <v>249</v>
      </c>
    </row>
    <row r="5" spans="10:12" ht="15.75">
      <c r="J5" s="2"/>
      <c r="L5" s="2" t="s">
        <v>253</v>
      </c>
    </row>
    <row r="6" ht="15.75">
      <c r="J6" s="2"/>
    </row>
    <row r="7" spans="1:12" ht="18.75">
      <c r="A7" s="219" t="s">
        <v>150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</row>
    <row r="8" spans="1:12" ht="18.75">
      <c r="A8" s="219" t="s">
        <v>251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10:12" ht="15.75">
      <c r="J9" s="2"/>
      <c r="L9" s="2" t="s">
        <v>85</v>
      </c>
    </row>
    <row r="10" spans="1:12" ht="15" customHeight="1">
      <c r="A10" s="220" t="s">
        <v>1</v>
      </c>
      <c r="B10" s="220"/>
      <c r="C10" s="220"/>
      <c r="D10" s="220"/>
      <c r="E10" s="220"/>
      <c r="F10" s="220"/>
      <c r="G10" s="220"/>
      <c r="H10" s="220"/>
      <c r="I10" s="221" t="s">
        <v>151</v>
      </c>
      <c r="J10" s="221" t="s">
        <v>2</v>
      </c>
      <c r="K10" s="221" t="s">
        <v>3</v>
      </c>
      <c r="L10" s="221" t="s">
        <v>4</v>
      </c>
    </row>
    <row r="11" spans="1:12" ht="99" customHeight="1">
      <c r="A11" s="3" t="s">
        <v>5</v>
      </c>
      <c r="B11" s="3" t="s">
        <v>6</v>
      </c>
      <c r="C11" s="3" t="s">
        <v>7</v>
      </c>
      <c r="D11" s="3" t="s">
        <v>8</v>
      </c>
      <c r="E11" s="3" t="s">
        <v>9</v>
      </c>
      <c r="F11" s="3" t="s">
        <v>10</v>
      </c>
      <c r="G11" s="3" t="s">
        <v>11</v>
      </c>
      <c r="H11" s="3" t="s">
        <v>114</v>
      </c>
      <c r="I11" s="221"/>
      <c r="J11" s="221"/>
      <c r="K11" s="221"/>
      <c r="L11" s="221"/>
    </row>
    <row r="12" spans="1:12" ht="19.5" customHeight="1">
      <c r="A12" s="108" t="s">
        <v>13</v>
      </c>
      <c r="B12" s="109" t="s">
        <v>14</v>
      </c>
      <c r="C12" s="109" t="s">
        <v>15</v>
      </c>
      <c r="D12" s="109" t="s">
        <v>15</v>
      </c>
      <c r="E12" s="109" t="s">
        <v>13</v>
      </c>
      <c r="F12" s="109" t="s">
        <v>15</v>
      </c>
      <c r="G12" s="109" t="s">
        <v>16</v>
      </c>
      <c r="H12" s="110" t="s">
        <v>13</v>
      </c>
      <c r="I12" s="113" t="s">
        <v>17</v>
      </c>
      <c r="J12" s="112">
        <f>J13+J22+J33+J37+J41+J44+J30+J19</f>
        <v>4613880</v>
      </c>
      <c r="K12" s="112">
        <f>K13+K22+K33+K37+K41+K44+K30+K19</f>
        <v>7223124.42</v>
      </c>
      <c r="L12" s="114">
        <f aca="true" t="shared" si="0" ref="L12:L21">K12*100/J12</f>
        <v>156.55206507321387</v>
      </c>
    </row>
    <row r="13" spans="1:12" ht="15.75">
      <c r="A13" s="108" t="s">
        <v>13</v>
      </c>
      <c r="B13" s="109" t="s">
        <v>14</v>
      </c>
      <c r="C13" s="109" t="s">
        <v>18</v>
      </c>
      <c r="D13" s="109" t="s">
        <v>15</v>
      </c>
      <c r="E13" s="109" t="s">
        <v>13</v>
      </c>
      <c r="F13" s="109" t="s">
        <v>15</v>
      </c>
      <c r="G13" s="109" t="s">
        <v>16</v>
      </c>
      <c r="H13" s="110" t="s">
        <v>13</v>
      </c>
      <c r="I13" s="113" t="s">
        <v>19</v>
      </c>
      <c r="J13" s="112">
        <f>J14</f>
        <v>514900</v>
      </c>
      <c r="K13" s="112">
        <f>K14</f>
        <v>1139671.55</v>
      </c>
      <c r="L13" s="114">
        <f t="shared" si="0"/>
        <v>221.33842493688095</v>
      </c>
    </row>
    <row r="14" spans="1:12" ht="15.75">
      <c r="A14" s="8" t="s">
        <v>13</v>
      </c>
      <c r="B14" s="9" t="s">
        <v>14</v>
      </c>
      <c r="C14" s="9" t="s">
        <v>18</v>
      </c>
      <c r="D14" s="9" t="s">
        <v>20</v>
      </c>
      <c r="E14" s="9" t="s">
        <v>13</v>
      </c>
      <c r="F14" s="9" t="s">
        <v>18</v>
      </c>
      <c r="G14" s="9" t="s">
        <v>16</v>
      </c>
      <c r="H14" s="10" t="s">
        <v>21</v>
      </c>
      <c r="I14" s="11" t="s">
        <v>22</v>
      </c>
      <c r="J14" s="103">
        <f>J15+J16+J17+J18</f>
        <v>514900</v>
      </c>
      <c r="K14" s="103">
        <f>K16+K17+K15+K18</f>
        <v>1139671.55</v>
      </c>
      <c r="L14" s="12">
        <f t="shared" si="0"/>
        <v>221.33842493688095</v>
      </c>
    </row>
    <row r="15" spans="1:12" ht="80.25" customHeight="1">
      <c r="A15" s="13" t="s">
        <v>13</v>
      </c>
      <c r="B15" s="14" t="s">
        <v>14</v>
      </c>
      <c r="C15" s="14" t="s">
        <v>18</v>
      </c>
      <c r="D15" s="14" t="s">
        <v>20</v>
      </c>
      <c r="E15" s="14" t="s">
        <v>23</v>
      </c>
      <c r="F15" s="14" t="s">
        <v>18</v>
      </c>
      <c r="G15" s="14" t="s">
        <v>16</v>
      </c>
      <c r="H15" s="15" t="s">
        <v>21</v>
      </c>
      <c r="I15" s="16" t="s">
        <v>153</v>
      </c>
      <c r="J15" s="104">
        <v>334685</v>
      </c>
      <c r="K15" s="104">
        <v>1094596.76</v>
      </c>
      <c r="L15" s="12">
        <f t="shared" si="0"/>
        <v>327.05282877929994</v>
      </c>
    </row>
    <row r="16" spans="1:12" ht="127.5" customHeight="1">
      <c r="A16" s="13" t="s">
        <v>13</v>
      </c>
      <c r="B16" s="14" t="s">
        <v>14</v>
      </c>
      <c r="C16" s="14" t="s">
        <v>18</v>
      </c>
      <c r="D16" s="14" t="s">
        <v>20</v>
      </c>
      <c r="E16" s="14" t="s">
        <v>24</v>
      </c>
      <c r="F16" s="14" t="s">
        <v>18</v>
      </c>
      <c r="G16" s="14" t="s">
        <v>16</v>
      </c>
      <c r="H16" s="15" t="s">
        <v>21</v>
      </c>
      <c r="I16" s="16" t="s">
        <v>154</v>
      </c>
      <c r="J16" s="104">
        <v>102980</v>
      </c>
      <c r="K16" s="104">
        <v>34661.05</v>
      </c>
      <c r="L16" s="12">
        <f t="shared" si="0"/>
        <v>33.65804039619344</v>
      </c>
    </row>
    <row r="17" spans="1:12" ht="53.25" customHeight="1">
      <c r="A17" s="13" t="s">
        <v>13</v>
      </c>
      <c r="B17" s="14" t="s">
        <v>14</v>
      </c>
      <c r="C17" s="14" t="s">
        <v>18</v>
      </c>
      <c r="D17" s="14" t="s">
        <v>20</v>
      </c>
      <c r="E17" s="14" t="s">
        <v>25</v>
      </c>
      <c r="F17" s="14" t="s">
        <v>18</v>
      </c>
      <c r="G17" s="14" t="s">
        <v>16</v>
      </c>
      <c r="H17" s="15" t="s">
        <v>21</v>
      </c>
      <c r="I17" s="16" t="s">
        <v>152</v>
      </c>
      <c r="J17" s="104">
        <v>77235</v>
      </c>
      <c r="K17" s="104">
        <v>10413.74</v>
      </c>
      <c r="L17" s="12">
        <f t="shared" si="0"/>
        <v>13.483187673982004</v>
      </c>
    </row>
    <row r="18" spans="1:12" ht="88.5" customHeight="1" hidden="1">
      <c r="A18" s="13" t="s">
        <v>13</v>
      </c>
      <c r="B18" s="14" t="s">
        <v>14</v>
      </c>
      <c r="C18" s="14" t="s">
        <v>18</v>
      </c>
      <c r="D18" s="14" t="s">
        <v>20</v>
      </c>
      <c r="E18" s="14" t="s">
        <v>26</v>
      </c>
      <c r="F18" s="14" t="s">
        <v>18</v>
      </c>
      <c r="G18" s="14" t="s">
        <v>16</v>
      </c>
      <c r="H18" s="15" t="s">
        <v>21</v>
      </c>
      <c r="I18" s="16" t="s">
        <v>27</v>
      </c>
      <c r="J18" s="104">
        <v>0</v>
      </c>
      <c r="K18" s="104">
        <v>0</v>
      </c>
      <c r="L18" s="12" t="e">
        <f t="shared" si="0"/>
        <v>#DIV/0!</v>
      </c>
    </row>
    <row r="19" spans="1:12" ht="19.5" customHeight="1">
      <c r="A19" s="97" t="s">
        <v>13</v>
      </c>
      <c r="B19" s="98" t="s">
        <v>14</v>
      </c>
      <c r="C19" s="98" t="s">
        <v>47</v>
      </c>
      <c r="D19" s="98" t="s">
        <v>15</v>
      </c>
      <c r="E19" s="98" t="s">
        <v>13</v>
      </c>
      <c r="F19" s="98" t="s">
        <v>15</v>
      </c>
      <c r="G19" s="98" t="s">
        <v>16</v>
      </c>
      <c r="H19" s="99" t="s">
        <v>13</v>
      </c>
      <c r="I19" s="100" t="s">
        <v>155</v>
      </c>
      <c r="J19" s="105">
        <f>J20</f>
        <v>400</v>
      </c>
      <c r="K19" s="105">
        <f>K20</f>
        <v>0</v>
      </c>
      <c r="L19" s="101">
        <f t="shared" si="0"/>
        <v>0</v>
      </c>
    </row>
    <row r="20" spans="1:12" ht="21" customHeight="1">
      <c r="A20" s="13" t="s">
        <v>13</v>
      </c>
      <c r="B20" s="14" t="s">
        <v>14</v>
      </c>
      <c r="C20" s="14" t="s">
        <v>47</v>
      </c>
      <c r="D20" s="14" t="s">
        <v>74</v>
      </c>
      <c r="E20" s="14" t="s">
        <v>13</v>
      </c>
      <c r="F20" s="14" t="s">
        <v>18</v>
      </c>
      <c r="G20" s="14" t="s">
        <v>16</v>
      </c>
      <c r="H20" s="15" t="s">
        <v>21</v>
      </c>
      <c r="I20" s="16" t="s">
        <v>156</v>
      </c>
      <c r="J20" s="104">
        <f>J21</f>
        <v>400</v>
      </c>
      <c r="K20" s="104">
        <f>K21</f>
        <v>0</v>
      </c>
      <c r="L20" s="12">
        <f>K20*100/J20</f>
        <v>0</v>
      </c>
    </row>
    <row r="21" spans="1:12" ht="19.5" customHeight="1">
      <c r="A21" s="13" t="s">
        <v>13</v>
      </c>
      <c r="B21" s="14" t="s">
        <v>14</v>
      </c>
      <c r="C21" s="14" t="s">
        <v>47</v>
      </c>
      <c r="D21" s="14" t="s">
        <v>74</v>
      </c>
      <c r="E21" s="14" t="s">
        <v>23</v>
      </c>
      <c r="F21" s="14" t="s">
        <v>18</v>
      </c>
      <c r="G21" s="14" t="s">
        <v>16</v>
      </c>
      <c r="H21" s="15" t="s">
        <v>21</v>
      </c>
      <c r="I21" s="16" t="s">
        <v>156</v>
      </c>
      <c r="J21" s="104">
        <v>400</v>
      </c>
      <c r="K21" s="104">
        <v>0</v>
      </c>
      <c r="L21" s="12">
        <f t="shared" si="0"/>
        <v>0</v>
      </c>
    </row>
    <row r="22" spans="1:12" ht="15.75">
      <c r="A22" s="108" t="s">
        <v>13</v>
      </c>
      <c r="B22" s="109" t="s">
        <v>14</v>
      </c>
      <c r="C22" s="109" t="s">
        <v>28</v>
      </c>
      <c r="D22" s="109" t="s">
        <v>15</v>
      </c>
      <c r="E22" s="109" t="s">
        <v>13</v>
      </c>
      <c r="F22" s="109" t="s">
        <v>15</v>
      </c>
      <c r="G22" s="109" t="s">
        <v>16</v>
      </c>
      <c r="H22" s="110" t="s">
        <v>13</v>
      </c>
      <c r="I22" s="113" t="s">
        <v>29</v>
      </c>
      <c r="J22" s="112">
        <f>J23+J25</f>
        <v>3453900</v>
      </c>
      <c r="K22" s="112">
        <f>K23+K25</f>
        <v>3485177.95</v>
      </c>
      <c r="L22" s="114">
        <f aca="true" t="shared" si="1" ref="L22:L29">K22*100/J22</f>
        <v>100.90558354324098</v>
      </c>
    </row>
    <row r="23" spans="1:12" ht="15.75">
      <c r="A23" s="8" t="s">
        <v>13</v>
      </c>
      <c r="B23" s="9" t="s">
        <v>14</v>
      </c>
      <c r="C23" s="9" t="s">
        <v>28</v>
      </c>
      <c r="D23" s="9" t="s">
        <v>18</v>
      </c>
      <c r="E23" s="9" t="s">
        <v>13</v>
      </c>
      <c r="F23" s="9" t="s">
        <v>15</v>
      </c>
      <c r="G23" s="9" t="s">
        <v>16</v>
      </c>
      <c r="H23" s="10" t="s">
        <v>21</v>
      </c>
      <c r="I23" s="11" t="s">
        <v>30</v>
      </c>
      <c r="J23" s="103">
        <f>J24</f>
        <v>1000000</v>
      </c>
      <c r="K23" s="103">
        <f>K24</f>
        <v>856630.26</v>
      </c>
      <c r="L23" s="12">
        <f t="shared" si="1"/>
        <v>85.663026</v>
      </c>
    </row>
    <row r="24" spans="1:12" ht="47.25">
      <c r="A24" s="13" t="s">
        <v>13</v>
      </c>
      <c r="B24" s="14" t="s">
        <v>14</v>
      </c>
      <c r="C24" s="14" t="s">
        <v>28</v>
      </c>
      <c r="D24" s="14" t="s">
        <v>18</v>
      </c>
      <c r="E24" s="14" t="s">
        <v>25</v>
      </c>
      <c r="F24" s="14" t="s">
        <v>31</v>
      </c>
      <c r="G24" s="14" t="s">
        <v>16</v>
      </c>
      <c r="H24" s="15" t="s">
        <v>21</v>
      </c>
      <c r="I24" s="16" t="s">
        <v>32</v>
      </c>
      <c r="J24" s="104">
        <v>1000000</v>
      </c>
      <c r="K24" s="104">
        <v>856630.26</v>
      </c>
      <c r="L24" s="12">
        <f t="shared" si="1"/>
        <v>85.663026</v>
      </c>
    </row>
    <row r="25" spans="1:12" ht="15.75">
      <c r="A25" s="8" t="s">
        <v>13</v>
      </c>
      <c r="B25" s="9" t="s">
        <v>14</v>
      </c>
      <c r="C25" s="9" t="s">
        <v>28</v>
      </c>
      <c r="D25" s="9" t="s">
        <v>28</v>
      </c>
      <c r="E25" s="9" t="s">
        <v>13</v>
      </c>
      <c r="F25" s="9" t="s">
        <v>15</v>
      </c>
      <c r="G25" s="9" t="s">
        <v>16</v>
      </c>
      <c r="H25" s="10" t="s">
        <v>21</v>
      </c>
      <c r="I25" s="11" t="s">
        <v>33</v>
      </c>
      <c r="J25" s="103">
        <f>J26+J28</f>
        <v>2453900</v>
      </c>
      <c r="K25" s="103">
        <f>K26+K28</f>
        <v>2628547.69</v>
      </c>
      <c r="L25" s="12">
        <f t="shared" si="1"/>
        <v>107.11714780553405</v>
      </c>
    </row>
    <row r="26" spans="1:12" ht="54" customHeight="1">
      <c r="A26" s="13" t="s">
        <v>13</v>
      </c>
      <c r="B26" s="14" t="s">
        <v>14</v>
      </c>
      <c r="C26" s="14" t="s">
        <v>28</v>
      </c>
      <c r="D26" s="14" t="s">
        <v>28</v>
      </c>
      <c r="E26" s="14" t="s">
        <v>23</v>
      </c>
      <c r="F26" s="14" t="s">
        <v>15</v>
      </c>
      <c r="G26" s="14" t="s">
        <v>16</v>
      </c>
      <c r="H26" s="15" t="s">
        <v>21</v>
      </c>
      <c r="I26" s="16" t="s">
        <v>34</v>
      </c>
      <c r="J26" s="104">
        <f>J27</f>
        <v>981560</v>
      </c>
      <c r="K26" s="104">
        <f>K27</f>
        <v>1397866.52</v>
      </c>
      <c r="L26" s="12">
        <f t="shared" si="1"/>
        <v>142.41274298056155</v>
      </c>
    </row>
    <row r="27" spans="1:12" ht="85.5" customHeight="1">
      <c r="A27" s="13" t="s">
        <v>13</v>
      </c>
      <c r="B27" s="14" t="s">
        <v>14</v>
      </c>
      <c r="C27" s="14" t="s">
        <v>28</v>
      </c>
      <c r="D27" s="14" t="s">
        <v>28</v>
      </c>
      <c r="E27" s="14" t="s">
        <v>35</v>
      </c>
      <c r="F27" s="14" t="s">
        <v>31</v>
      </c>
      <c r="G27" s="14" t="s">
        <v>16</v>
      </c>
      <c r="H27" s="15" t="s">
        <v>21</v>
      </c>
      <c r="I27" s="16" t="s">
        <v>36</v>
      </c>
      <c r="J27" s="104">
        <v>981560</v>
      </c>
      <c r="K27" s="104">
        <v>1397866.52</v>
      </c>
      <c r="L27" s="12">
        <f t="shared" si="1"/>
        <v>142.41274298056155</v>
      </c>
    </row>
    <row r="28" spans="1:12" ht="50.25" customHeight="1">
      <c r="A28" s="13" t="s">
        <v>13</v>
      </c>
      <c r="B28" s="14" t="s">
        <v>14</v>
      </c>
      <c r="C28" s="14" t="s">
        <v>28</v>
      </c>
      <c r="D28" s="14" t="s">
        <v>28</v>
      </c>
      <c r="E28" s="14" t="s">
        <v>24</v>
      </c>
      <c r="F28" s="14" t="s">
        <v>15</v>
      </c>
      <c r="G28" s="14" t="s">
        <v>16</v>
      </c>
      <c r="H28" s="15" t="s">
        <v>21</v>
      </c>
      <c r="I28" s="16" t="s">
        <v>37</v>
      </c>
      <c r="J28" s="104">
        <f>J29</f>
        <v>1472340</v>
      </c>
      <c r="K28" s="104">
        <f>K29</f>
        <v>1230681.17</v>
      </c>
      <c r="L28" s="12">
        <f t="shared" si="1"/>
        <v>83.58675102218237</v>
      </c>
    </row>
    <row r="29" spans="1:12" ht="81" customHeight="1">
      <c r="A29" s="13" t="s">
        <v>13</v>
      </c>
      <c r="B29" s="14" t="s">
        <v>14</v>
      </c>
      <c r="C29" s="14" t="s">
        <v>28</v>
      </c>
      <c r="D29" s="14" t="s">
        <v>28</v>
      </c>
      <c r="E29" s="14" t="s">
        <v>38</v>
      </c>
      <c r="F29" s="14" t="s">
        <v>31</v>
      </c>
      <c r="G29" s="14" t="s">
        <v>16</v>
      </c>
      <c r="H29" s="15" t="s">
        <v>21</v>
      </c>
      <c r="I29" s="16" t="s">
        <v>39</v>
      </c>
      <c r="J29" s="104">
        <v>1472340</v>
      </c>
      <c r="K29" s="104">
        <v>1230681.17</v>
      </c>
      <c r="L29" s="12">
        <f t="shared" si="1"/>
        <v>83.58675102218237</v>
      </c>
    </row>
    <row r="30" spans="1:12" ht="27" customHeight="1">
      <c r="A30" s="115" t="s">
        <v>13</v>
      </c>
      <c r="B30" s="116" t="s">
        <v>14</v>
      </c>
      <c r="C30" s="116" t="s">
        <v>40</v>
      </c>
      <c r="D30" s="116" t="s">
        <v>15</v>
      </c>
      <c r="E30" s="116" t="s">
        <v>13</v>
      </c>
      <c r="F30" s="116" t="s">
        <v>15</v>
      </c>
      <c r="G30" s="116" t="s">
        <v>16</v>
      </c>
      <c r="H30" s="117" t="s">
        <v>13</v>
      </c>
      <c r="I30" s="118" t="s">
        <v>41</v>
      </c>
      <c r="J30" s="119">
        <f>J31</f>
        <v>50000</v>
      </c>
      <c r="K30" s="119">
        <f>K31</f>
        <v>50000</v>
      </c>
      <c r="L30" s="120">
        <v>0</v>
      </c>
    </row>
    <row r="31" spans="1:12" ht="48" customHeight="1">
      <c r="A31" s="13" t="s">
        <v>13</v>
      </c>
      <c r="B31" s="14" t="s">
        <v>14</v>
      </c>
      <c r="C31" s="14" t="s">
        <v>40</v>
      </c>
      <c r="D31" s="14" t="s">
        <v>42</v>
      </c>
      <c r="E31" s="14" t="s">
        <v>13</v>
      </c>
      <c r="F31" s="14" t="s">
        <v>18</v>
      </c>
      <c r="G31" s="14" t="s">
        <v>16</v>
      </c>
      <c r="H31" s="15" t="s">
        <v>13</v>
      </c>
      <c r="I31" s="16" t="s">
        <v>43</v>
      </c>
      <c r="J31" s="104">
        <f>J32</f>
        <v>50000</v>
      </c>
      <c r="K31" s="104">
        <f>K32</f>
        <v>50000</v>
      </c>
      <c r="L31" s="12">
        <v>0</v>
      </c>
    </row>
    <row r="32" spans="1:12" ht="81" customHeight="1">
      <c r="A32" s="13" t="s">
        <v>13</v>
      </c>
      <c r="B32" s="14" t="s">
        <v>14</v>
      </c>
      <c r="C32" s="14" t="s">
        <v>40</v>
      </c>
      <c r="D32" s="14" t="s">
        <v>42</v>
      </c>
      <c r="E32" s="14" t="s">
        <v>24</v>
      </c>
      <c r="F32" s="14" t="s">
        <v>18</v>
      </c>
      <c r="G32" s="14" t="s">
        <v>16</v>
      </c>
      <c r="H32" s="15" t="s">
        <v>21</v>
      </c>
      <c r="I32" s="16" t="s">
        <v>44</v>
      </c>
      <c r="J32" s="104">
        <v>50000</v>
      </c>
      <c r="K32" s="104">
        <v>50000</v>
      </c>
      <c r="L32" s="12">
        <v>0</v>
      </c>
    </row>
    <row r="33" spans="1:12" ht="49.5" customHeight="1">
      <c r="A33" s="108" t="s">
        <v>13</v>
      </c>
      <c r="B33" s="109" t="s">
        <v>14</v>
      </c>
      <c r="C33" s="109" t="s">
        <v>45</v>
      </c>
      <c r="D33" s="109" t="s">
        <v>15</v>
      </c>
      <c r="E33" s="109" t="s">
        <v>13</v>
      </c>
      <c r="F33" s="109" t="s">
        <v>15</v>
      </c>
      <c r="G33" s="109" t="s">
        <v>16</v>
      </c>
      <c r="H33" s="110" t="s">
        <v>13</v>
      </c>
      <c r="I33" s="113" t="s">
        <v>46</v>
      </c>
      <c r="J33" s="112">
        <f aca="true" t="shared" si="2" ref="J33:K35">J34</f>
        <v>459100</v>
      </c>
      <c r="K33" s="112">
        <f t="shared" si="2"/>
        <v>1413027.94</v>
      </c>
      <c r="L33" s="114">
        <f aca="true" t="shared" si="3" ref="L33:L40">K33*100/J33</f>
        <v>307.78216946199086</v>
      </c>
    </row>
    <row r="34" spans="1:12" ht="99" customHeight="1">
      <c r="A34" s="8" t="s">
        <v>13</v>
      </c>
      <c r="B34" s="9" t="s">
        <v>14</v>
      </c>
      <c r="C34" s="9" t="s">
        <v>45</v>
      </c>
      <c r="D34" s="9" t="s">
        <v>47</v>
      </c>
      <c r="E34" s="9" t="s">
        <v>13</v>
      </c>
      <c r="F34" s="9" t="s">
        <v>15</v>
      </c>
      <c r="G34" s="9" t="s">
        <v>16</v>
      </c>
      <c r="H34" s="10" t="s">
        <v>48</v>
      </c>
      <c r="I34" s="17" t="s">
        <v>157</v>
      </c>
      <c r="J34" s="103">
        <f t="shared" si="2"/>
        <v>459100</v>
      </c>
      <c r="K34" s="103">
        <f t="shared" si="2"/>
        <v>1413027.94</v>
      </c>
      <c r="L34" s="12">
        <f t="shared" si="3"/>
        <v>307.78216946199086</v>
      </c>
    </row>
    <row r="35" spans="1:12" ht="78.75">
      <c r="A35" s="13" t="s">
        <v>13</v>
      </c>
      <c r="B35" s="14" t="s">
        <v>14</v>
      </c>
      <c r="C35" s="14" t="s">
        <v>45</v>
      </c>
      <c r="D35" s="14" t="s">
        <v>47</v>
      </c>
      <c r="E35" s="14" t="s">
        <v>23</v>
      </c>
      <c r="F35" s="14" t="s">
        <v>15</v>
      </c>
      <c r="G35" s="14" t="s">
        <v>16</v>
      </c>
      <c r="H35" s="15" t="s">
        <v>48</v>
      </c>
      <c r="I35" s="18" t="s">
        <v>49</v>
      </c>
      <c r="J35" s="104">
        <f t="shared" si="2"/>
        <v>459100</v>
      </c>
      <c r="K35" s="104">
        <f t="shared" si="2"/>
        <v>1413027.94</v>
      </c>
      <c r="L35" s="12">
        <f t="shared" si="3"/>
        <v>307.78216946199086</v>
      </c>
    </row>
    <row r="36" spans="1:12" ht="96.75" customHeight="1">
      <c r="A36" s="13" t="s">
        <v>13</v>
      </c>
      <c r="B36" s="14" t="s">
        <v>14</v>
      </c>
      <c r="C36" s="14" t="s">
        <v>45</v>
      </c>
      <c r="D36" s="14" t="s">
        <v>47</v>
      </c>
      <c r="E36" s="14" t="s">
        <v>35</v>
      </c>
      <c r="F36" s="14" t="s">
        <v>31</v>
      </c>
      <c r="G36" s="14" t="s">
        <v>16</v>
      </c>
      <c r="H36" s="15" t="s">
        <v>48</v>
      </c>
      <c r="I36" s="18" t="s">
        <v>50</v>
      </c>
      <c r="J36" s="104">
        <v>459100</v>
      </c>
      <c r="K36" s="104">
        <v>1413027.94</v>
      </c>
      <c r="L36" s="12">
        <f t="shared" si="3"/>
        <v>307.78216946199086</v>
      </c>
    </row>
    <row r="37" spans="1:12" ht="36" customHeight="1">
      <c r="A37" s="108" t="s">
        <v>13</v>
      </c>
      <c r="B37" s="109" t="s">
        <v>14</v>
      </c>
      <c r="C37" s="109" t="s">
        <v>51</v>
      </c>
      <c r="D37" s="109" t="s">
        <v>15</v>
      </c>
      <c r="E37" s="109" t="s">
        <v>13</v>
      </c>
      <c r="F37" s="109" t="s">
        <v>15</v>
      </c>
      <c r="G37" s="109" t="s">
        <v>16</v>
      </c>
      <c r="H37" s="110" t="s">
        <v>13</v>
      </c>
      <c r="I37" s="111" t="s">
        <v>52</v>
      </c>
      <c r="J37" s="112">
        <f aca="true" t="shared" si="4" ref="J37:K39">J38</f>
        <v>135580</v>
      </c>
      <c r="K37" s="112">
        <f t="shared" si="4"/>
        <v>1135246.98</v>
      </c>
      <c r="L37" s="101">
        <f t="shared" si="3"/>
        <v>837.3262870629886</v>
      </c>
    </row>
    <row r="38" spans="1:12" ht="66.75" customHeight="1">
      <c r="A38" s="8" t="s">
        <v>13</v>
      </c>
      <c r="B38" s="9" t="s">
        <v>14</v>
      </c>
      <c r="C38" s="9" t="s">
        <v>51</v>
      </c>
      <c r="D38" s="9" t="s">
        <v>28</v>
      </c>
      <c r="E38" s="9" t="s">
        <v>13</v>
      </c>
      <c r="F38" s="9" t="s">
        <v>15</v>
      </c>
      <c r="G38" s="9" t="s">
        <v>16</v>
      </c>
      <c r="H38" s="10" t="s">
        <v>53</v>
      </c>
      <c r="I38" s="17" t="s">
        <v>158</v>
      </c>
      <c r="J38" s="103">
        <f t="shared" si="4"/>
        <v>135580</v>
      </c>
      <c r="K38" s="103">
        <f t="shared" si="4"/>
        <v>1135246.98</v>
      </c>
      <c r="L38" s="24">
        <f t="shared" si="3"/>
        <v>837.3262870629886</v>
      </c>
    </row>
    <row r="39" spans="1:12" ht="50.25" customHeight="1">
      <c r="A39" s="13" t="s">
        <v>13</v>
      </c>
      <c r="B39" s="14" t="s">
        <v>14</v>
      </c>
      <c r="C39" s="14" t="s">
        <v>51</v>
      </c>
      <c r="D39" s="14" t="s">
        <v>28</v>
      </c>
      <c r="E39" s="14" t="s">
        <v>23</v>
      </c>
      <c r="F39" s="14" t="s">
        <v>15</v>
      </c>
      <c r="G39" s="14" t="s">
        <v>16</v>
      </c>
      <c r="H39" s="15" t="s">
        <v>53</v>
      </c>
      <c r="I39" s="18" t="s">
        <v>54</v>
      </c>
      <c r="J39" s="104">
        <f t="shared" si="4"/>
        <v>135580</v>
      </c>
      <c r="K39" s="104">
        <f t="shared" si="4"/>
        <v>1135246.98</v>
      </c>
      <c r="L39" s="12">
        <f t="shared" si="3"/>
        <v>837.3262870629886</v>
      </c>
    </row>
    <row r="40" spans="1:12" ht="65.25" customHeight="1">
      <c r="A40" s="13" t="s">
        <v>13</v>
      </c>
      <c r="B40" s="14" t="s">
        <v>14</v>
      </c>
      <c r="C40" s="14" t="s">
        <v>51</v>
      </c>
      <c r="D40" s="14" t="s">
        <v>28</v>
      </c>
      <c r="E40" s="14" t="s">
        <v>35</v>
      </c>
      <c r="F40" s="14" t="s">
        <v>31</v>
      </c>
      <c r="G40" s="14" t="s">
        <v>16</v>
      </c>
      <c r="H40" s="15" t="s">
        <v>53</v>
      </c>
      <c r="I40" s="18" t="s">
        <v>55</v>
      </c>
      <c r="J40" s="104">
        <v>135580</v>
      </c>
      <c r="K40" s="104">
        <v>1135246.98</v>
      </c>
      <c r="L40" s="12">
        <f t="shared" si="3"/>
        <v>837.3262870629886</v>
      </c>
    </row>
    <row r="41" spans="1:12" ht="18" customHeight="1" hidden="1">
      <c r="A41" s="4" t="s">
        <v>13</v>
      </c>
      <c r="B41" s="5" t="s">
        <v>14</v>
      </c>
      <c r="C41" s="5" t="s">
        <v>56</v>
      </c>
      <c r="D41" s="5" t="s">
        <v>15</v>
      </c>
      <c r="E41" s="5" t="s">
        <v>13</v>
      </c>
      <c r="F41" s="5" t="s">
        <v>15</v>
      </c>
      <c r="G41" s="5" t="s">
        <v>16</v>
      </c>
      <c r="H41" s="6" t="s">
        <v>13</v>
      </c>
      <c r="I41" s="19" t="s">
        <v>57</v>
      </c>
      <c r="J41" s="102">
        <f>J42</f>
        <v>0</v>
      </c>
      <c r="K41" s="102">
        <f>K42</f>
        <v>0</v>
      </c>
      <c r="L41" s="7">
        <v>0</v>
      </c>
    </row>
    <row r="42" spans="1:12" ht="21.75" customHeight="1" hidden="1">
      <c r="A42" s="8" t="s">
        <v>13</v>
      </c>
      <c r="B42" s="9" t="s">
        <v>14</v>
      </c>
      <c r="C42" s="9" t="s">
        <v>56</v>
      </c>
      <c r="D42" s="9" t="s">
        <v>18</v>
      </c>
      <c r="E42" s="9" t="s">
        <v>13</v>
      </c>
      <c r="F42" s="9" t="s">
        <v>15</v>
      </c>
      <c r="G42" s="9" t="s">
        <v>16</v>
      </c>
      <c r="H42" s="10" t="s">
        <v>13</v>
      </c>
      <c r="I42" s="17" t="s">
        <v>58</v>
      </c>
      <c r="J42" s="103">
        <f>J43</f>
        <v>0</v>
      </c>
      <c r="K42" s="103">
        <f>K43</f>
        <v>0</v>
      </c>
      <c r="L42" s="12">
        <v>0</v>
      </c>
    </row>
    <row r="43" spans="1:12" ht="37.5" customHeight="1" hidden="1">
      <c r="A43" s="13" t="s">
        <v>13</v>
      </c>
      <c r="B43" s="14" t="s">
        <v>14</v>
      </c>
      <c r="C43" s="14" t="s">
        <v>56</v>
      </c>
      <c r="D43" s="14" t="s">
        <v>18</v>
      </c>
      <c r="E43" s="14" t="s">
        <v>59</v>
      </c>
      <c r="F43" s="14" t="s">
        <v>31</v>
      </c>
      <c r="G43" s="14" t="s">
        <v>16</v>
      </c>
      <c r="H43" s="15" t="s">
        <v>60</v>
      </c>
      <c r="I43" s="18" t="s">
        <v>61</v>
      </c>
      <c r="J43" s="104">
        <v>0</v>
      </c>
      <c r="K43" s="104">
        <v>0</v>
      </c>
      <c r="L43" s="12">
        <v>0</v>
      </c>
    </row>
    <row r="44" spans="1:12" ht="37.5" customHeight="1" hidden="1">
      <c r="A44" s="4" t="s">
        <v>13</v>
      </c>
      <c r="B44" s="5" t="s">
        <v>14</v>
      </c>
      <c r="C44" s="5" t="s">
        <v>62</v>
      </c>
      <c r="D44" s="5" t="s">
        <v>47</v>
      </c>
      <c r="E44" s="5" t="s">
        <v>13</v>
      </c>
      <c r="F44" s="5" t="s">
        <v>31</v>
      </c>
      <c r="G44" s="5" t="s">
        <v>16</v>
      </c>
      <c r="H44" s="6" t="s">
        <v>63</v>
      </c>
      <c r="I44" s="19" t="s">
        <v>64</v>
      </c>
      <c r="J44" s="102">
        <v>0</v>
      </c>
      <c r="K44" s="102">
        <v>0</v>
      </c>
      <c r="L44" s="7">
        <v>0</v>
      </c>
    </row>
    <row r="45" spans="1:12" ht="18.75" customHeight="1">
      <c r="A45" s="108" t="s">
        <v>13</v>
      </c>
      <c r="B45" s="109" t="s">
        <v>65</v>
      </c>
      <c r="C45" s="109" t="s">
        <v>15</v>
      </c>
      <c r="D45" s="109" t="s">
        <v>15</v>
      </c>
      <c r="E45" s="109" t="s">
        <v>13</v>
      </c>
      <c r="F45" s="109" t="s">
        <v>15</v>
      </c>
      <c r="G45" s="109" t="s">
        <v>16</v>
      </c>
      <c r="H45" s="110" t="s">
        <v>13</v>
      </c>
      <c r="I45" s="113" t="s">
        <v>66</v>
      </c>
      <c r="J45" s="112">
        <f>J46</f>
        <v>5095553.9</v>
      </c>
      <c r="K45" s="112">
        <f>K46</f>
        <v>5095553.9</v>
      </c>
      <c r="L45" s="114">
        <f aca="true" t="shared" si="5" ref="L45:L60">K45*100/J45</f>
        <v>100</v>
      </c>
    </row>
    <row r="46" spans="1:12" ht="50.25" customHeight="1">
      <c r="A46" s="108" t="s">
        <v>13</v>
      </c>
      <c r="B46" s="109" t="s">
        <v>65</v>
      </c>
      <c r="C46" s="109" t="s">
        <v>20</v>
      </c>
      <c r="D46" s="109" t="s">
        <v>15</v>
      </c>
      <c r="E46" s="109" t="s">
        <v>13</v>
      </c>
      <c r="F46" s="109" t="s">
        <v>15</v>
      </c>
      <c r="G46" s="109" t="s">
        <v>16</v>
      </c>
      <c r="H46" s="110" t="s">
        <v>13</v>
      </c>
      <c r="I46" s="113" t="s">
        <v>67</v>
      </c>
      <c r="J46" s="112">
        <f>J52+J55+J58+J47</f>
        <v>5095553.9</v>
      </c>
      <c r="K46" s="112">
        <f>K52+K55+K58+K47</f>
        <v>5095553.9</v>
      </c>
      <c r="L46" s="114">
        <f t="shared" si="5"/>
        <v>100</v>
      </c>
    </row>
    <row r="47" spans="1:12" ht="37.5" customHeight="1">
      <c r="A47" s="20" t="s">
        <v>13</v>
      </c>
      <c r="B47" s="21" t="s">
        <v>65</v>
      </c>
      <c r="C47" s="21" t="s">
        <v>20</v>
      </c>
      <c r="D47" s="21" t="s">
        <v>18</v>
      </c>
      <c r="E47" s="21" t="s">
        <v>13</v>
      </c>
      <c r="F47" s="21" t="s">
        <v>15</v>
      </c>
      <c r="G47" s="21" t="s">
        <v>16</v>
      </c>
      <c r="H47" s="22" t="s">
        <v>63</v>
      </c>
      <c r="I47" s="23" t="s">
        <v>68</v>
      </c>
      <c r="J47" s="106">
        <f>J48+J50</f>
        <v>3795747.9000000004</v>
      </c>
      <c r="K47" s="106">
        <f>K48+K50</f>
        <v>3795747.9000000004</v>
      </c>
      <c r="L47" s="12">
        <f>K47*100/J47</f>
        <v>100</v>
      </c>
    </row>
    <row r="48" spans="1:12" ht="20.25" customHeight="1">
      <c r="A48" s="25" t="s">
        <v>13</v>
      </c>
      <c r="B48" s="26" t="s">
        <v>65</v>
      </c>
      <c r="C48" s="26" t="s">
        <v>20</v>
      </c>
      <c r="D48" s="26" t="s">
        <v>18</v>
      </c>
      <c r="E48" s="26" t="s">
        <v>69</v>
      </c>
      <c r="F48" s="26" t="s">
        <v>15</v>
      </c>
      <c r="G48" s="26" t="s">
        <v>16</v>
      </c>
      <c r="H48" s="27" t="s">
        <v>63</v>
      </c>
      <c r="I48" s="28" t="s">
        <v>159</v>
      </c>
      <c r="J48" s="107">
        <f>J49</f>
        <v>991700.2</v>
      </c>
      <c r="K48" s="107">
        <f>K49</f>
        <v>991700.2</v>
      </c>
      <c r="L48" s="12">
        <f>K48*100/J48</f>
        <v>100</v>
      </c>
    </row>
    <row r="49" spans="1:12" ht="30.75" customHeight="1">
      <c r="A49" s="25" t="s">
        <v>13</v>
      </c>
      <c r="B49" s="26" t="s">
        <v>65</v>
      </c>
      <c r="C49" s="26" t="s">
        <v>20</v>
      </c>
      <c r="D49" s="26" t="s">
        <v>18</v>
      </c>
      <c r="E49" s="26" t="s">
        <v>69</v>
      </c>
      <c r="F49" s="26" t="s">
        <v>31</v>
      </c>
      <c r="G49" s="26" t="s">
        <v>16</v>
      </c>
      <c r="H49" s="27" t="s">
        <v>63</v>
      </c>
      <c r="I49" s="28" t="s">
        <v>70</v>
      </c>
      <c r="J49" s="107">
        <v>991700.2</v>
      </c>
      <c r="K49" s="107">
        <v>991700.2</v>
      </c>
      <c r="L49" s="12">
        <f t="shared" si="5"/>
        <v>100</v>
      </c>
    </row>
    <row r="50" spans="1:12" ht="30.75" customHeight="1">
      <c r="A50" s="25" t="s">
        <v>13</v>
      </c>
      <c r="B50" s="26" t="s">
        <v>65</v>
      </c>
      <c r="C50" s="26" t="s">
        <v>20</v>
      </c>
      <c r="D50" s="26" t="s">
        <v>18</v>
      </c>
      <c r="E50" s="26" t="s">
        <v>132</v>
      </c>
      <c r="F50" s="26" t="s">
        <v>15</v>
      </c>
      <c r="G50" s="26" t="s">
        <v>16</v>
      </c>
      <c r="H50" s="27" t="s">
        <v>63</v>
      </c>
      <c r="I50" s="28" t="s">
        <v>160</v>
      </c>
      <c r="J50" s="107">
        <f>J51</f>
        <v>2804047.7</v>
      </c>
      <c r="K50" s="107">
        <f>K51</f>
        <v>2804047.7</v>
      </c>
      <c r="L50" s="12">
        <f t="shared" si="5"/>
        <v>100</v>
      </c>
    </row>
    <row r="51" spans="1:12" ht="30.75" customHeight="1">
      <c r="A51" s="25" t="s">
        <v>13</v>
      </c>
      <c r="B51" s="26" t="s">
        <v>65</v>
      </c>
      <c r="C51" s="26" t="s">
        <v>20</v>
      </c>
      <c r="D51" s="26" t="s">
        <v>18</v>
      </c>
      <c r="E51" s="26" t="s">
        <v>132</v>
      </c>
      <c r="F51" s="26" t="s">
        <v>31</v>
      </c>
      <c r="G51" s="26" t="s">
        <v>16</v>
      </c>
      <c r="H51" s="27" t="s">
        <v>63</v>
      </c>
      <c r="I51" s="28" t="s">
        <v>161</v>
      </c>
      <c r="J51" s="107">
        <v>2804047.7</v>
      </c>
      <c r="K51" s="107">
        <v>2804047.7</v>
      </c>
      <c r="L51" s="12">
        <f t="shared" si="5"/>
        <v>100</v>
      </c>
    </row>
    <row r="52" spans="1:12" ht="31.5">
      <c r="A52" s="8" t="s">
        <v>13</v>
      </c>
      <c r="B52" s="9" t="s">
        <v>65</v>
      </c>
      <c r="C52" s="9" t="s">
        <v>20</v>
      </c>
      <c r="D52" s="9" t="s">
        <v>20</v>
      </c>
      <c r="E52" s="9" t="s">
        <v>13</v>
      </c>
      <c r="F52" s="9" t="s">
        <v>15</v>
      </c>
      <c r="G52" s="9" t="s">
        <v>16</v>
      </c>
      <c r="H52" s="10" t="s">
        <v>63</v>
      </c>
      <c r="I52" s="29" t="s">
        <v>162</v>
      </c>
      <c r="J52" s="103">
        <f>J53</f>
        <v>1088646</v>
      </c>
      <c r="K52" s="103">
        <f>K53</f>
        <v>1088646</v>
      </c>
      <c r="L52" s="12">
        <f t="shared" si="5"/>
        <v>100</v>
      </c>
    </row>
    <row r="53" spans="1:12" ht="15.75">
      <c r="A53" s="13" t="s">
        <v>13</v>
      </c>
      <c r="B53" s="14" t="s">
        <v>65</v>
      </c>
      <c r="C53" s="14" t="s">
        <v>20</v>
      </c>
      <c r="D53" s="14" t="s">
        <v>20</v>
      </c>
      <c r="E53" s="14" t="s">
        <v>71</v>
      </c>
      <c r="F53" s="14" t="s">
        <v>15</v>
      </c>
      <c r="G53" s="14" t="s">
        <v>16</v>
      </c>
      <c r="H53" s="15" t="s">
        <v>63</v>
      </c>
      <c r="I53" s="30" t="s">
        <v>72</v>
      </c>
      <c r="J53" s="104">
        <f>J54</f>
        <v>1088646</v>
      </c>
      <c r="K53" s="104">
        <f>K54</f>
        <v>1088646</v>
      </c>
      <c r="L53" s="12">
        <f t="shared" si="5"/>
        <v>100</v>
      </c>
    </row>
    <row r="54" spans="1:12" ht="15.75">
      <c r="A54" s="13" t="s">
        <v>13</v>
      </c>
      <c r="B54" s="14" t="s">
        <v>65</v>
      </c>
      <c r="C54" s="14" t="s">
        <v>20</v>
      </c>
      <c r="D54" s="14" t="s">
        <v>20</v>
      </c>
      <c r="E54" s="14" t="s">
        <v>71</v>
      </c>
      <c r="F54" s="14" t="s">
        <v>31</v>
      </c>
      <c r="G54" s="14" t="s">
        <v>16</v>
      </c>
      <c r="H54" s="15" t="s">
        <v>63</v>
      </c>
      <c r="I54" s="30" t="s">
        <v>73</v>
      </c>
      <c r="J54" s="104">
        <f>61900+1000000+26746</f>
        <v>1088646</v>
      </c>
      <c r="K54" s="104">
        <v>1088646</v>
      </c>
      <c r="L54" s="12">
        <f t="shared" si="5"/>
        <v>100</v>
      </c>
    </row>
    <row r="55" spans="1:12" ht="34.5" customHeight="1">
      <c r="A55" s="8" t="s">
        <v>13</v>
      </c>
      <c r="B55" s="9" t="s">
        <v>65</v>
      </c>
      <c r="C55" s="9" t="s">
        <v>20</v>
      </c>
      <c r="D55" s="9" t="s">
        <v>74</v>
      </c>
      <c r="E55" s="9" t="s">
        <v>13</v>
      </c>
      <c r="F55" s="9" t="s">
        <v>15</v>
      </c>
      <c r="G55" s="9" t="s">
        <v>16</v>
      </c>
      <c r="H55" s="10" t="s">
        <v>63</v>
      </c>
      <c r="I55" s="17" t="s">
        <v>75</v>
      </c>
      <c r="J55" s="103">
        <f>J56</f>
        <v>154560</v>
      </c>
      <c r="K55" s="103">
        <f>K56</f>
        <v>154560</v>
      </c>
      <c r="L55" s="12">
        <f t="shared" si="5"/>
        <v>100</v>
      </c>
    </row>
    <row r="56" spans="1:12" ht="47.25">
      <c r="A56" s="13" t="s">
        <v>13</v>
      </c>
      <c r="B56" s="14" t="s">
        <v>65</v>
      </c>
      <c r="C56" s="14" t="s">
        <v>20</v>
      </c>
      <c r="D56" s="14" t="s">
        <v>74</v>
      </c>
      <c r="E56" s="14" t="s">
        <v>76</v>
      </c>
      <c r="F56" s="14" t="s">
        <v>15</v>
      </c>
      <c r="G56" s="14" t="s">
        <v>16</v>
      </c>
      <c r="H56" s="15" t="s">
        <v>63</v>
      </c>
      <c r="I56" s="30" t="s">
        <v>77</v>
      </c>
      <c r="J56" s="104">
        <f>J57</f>
        <v>154560</v>
      </c>
      <c r="K56" s="104">
        <f>K57</f>
        <v>154560</v>
      </c>
      <c r="L56" s="12">
        <f t="shared" si="5"/>
        <v>100</v>
      </c>
    </row>
    <row r="57" spans="1:12" ht="47.25">
      <c r="A57" s="13" t="s">
        <v>13</v>
      </c>
      <c r="B57" s="14" t="s">
        <v>65</v>
      </c>
      <c r="C57" s="14" t="s">
        <v>20</v>
      </c>
      <c r="D57" s="14" t="s">
        <v>74</v>
      </c>
      <c r="E57" s="14" t="s">
        <v>76</v>
      </c>
      <c r="F57" s="14" t="s">
        <v>31</v>
      </c>
      <c r="G57" s="14" t="s">
        <v>16</v>
      </c>
      <c r="H57" s="15" t="s">
        <v>63</v>
      </c>
      <c r="I57" s="30" t="s">
        <v>78</v>
      </c>
      <c r="J57" s="104">
        <v>154560</v>
      </c>
      <c r="K57" s="104">
        <v>154560</v>
      </c>
      <c r="L57" s="12">
        <f t="shared" si="5"/>
        <v>100</v>
      </c>
    </row>
    <row r="58" spans="1:12" ht="21" customHeight="1">
      <c r="A58" s="8" t="s">
        <v>13</v>
      </c>
      <c r="B58" s="9" t="s">
        <v>65</v>
      </c>
      <c r="C58" s="9" t="s">
        <v>20</v>
      </c>
      <c r="D58" s="9" t="s">
        <v>42</v>
      </c>
      <c r="E58" s="9" t="s">
        <v>13</v>
      </c>
      <c r="F58" s="9" t="s">
        <v>15</v>
      </c>
      <c r="G58" s="9" t="s">
        <v>16</v>
      </c>
      <c r="H58" s="10" t="s">
        <v>63</v>
      </c>
      <c r="I58" s="29" t="s">
        <v>79</v>
      </c>
      <c r="J58" s="103">
        <f>J59</f>
        <v>56600</v>
      </c>
      <c r="K58" s="103">
        <f>K59</f>
        <v>56600</v>
      </c>
      <c r="L58" s="12">
        <f t="shared" si="5"/>
        <v>100</v>
      </c>
    </row>
    <row r="59" spans="1:12" ht="31.5">
      <c r="A59" s="13" t="s">
        <v>13</v>
      </c>
      <c r="B59" s="14" t="s">
        <v>65</v>
      </c>
      <c r="C59" s="14" t="s">
        <v>20</v>
      </c>
      <c r="D59" s="14" t="s">
        <v>42</v>
      </c>
      <c r="E59" s="14" t="s">
        <v>71</v>
      </c>
      <c r="F59" s="14" t="s">
        <v>15</v>
      </c>
      <c r="G59" s="14" t="s">
        <v>16</v>
      </c>
      <c r="H59" s="15" t="s">
        <v>63</v>
      </c>
      <c r="I59" s="30" t="s">
        <v>80</v>
      </c>
      <c r="J59" s="104">
        <f>J60</f>
        <v>56600</v>
      </c>
      <c r="K59" s="104">
        <f>K60</f>
        <v>56600</v>
      </c>
      <c r="L59" s="12">
        <f t="shared" si="5"/>
        <v>100</v>
      </c>
    </row>
    <row r="60" spans="1:12" ht="31.5">
      <c r="A60" s="13" t="s">
        <v>13</v>
      </c>
      <c r="B60" s="14" t="s">
        <v>65</v>
      </c>
      <c r="C60" s="14" t="s">
        <v>20</v>
      </c>
      <c r="D60" s="14" t="s">
        <v>42</v>
      </c>
      <c r="E60" s="14" t="s">
        <v>71</v>
      </c>
      <c r="F60" s="14" t="s">
        <v>31</v>
      </c>
      <c r="G60" s="14" t="s">
        <v>16</v>
      </c>
      <c r="H60" s="15" t="s">
        <v>63</v>
      </c>
      <c r="I60" s="30" t="s">
        <v>81</v>
      </c>
      <c r="J60" s="104">
        <v>56600</v>
      </c>
      <c r="K60" s="104">
        <v>56600</v>
      </c>
      <c r="L60" s="12">
        <f t="shared" si="5"/>
        <v>100</v>
      </c>
    </row>
    <row r="61" spans="1:12" ht="22.5" customHeight="1">
      <c r="A61" s="121"/>
      <c r="B61" s="122"/>
      <c r="C61" s="122"/>
      <c r="D61" s="122"/>
      <c r="E61" s="122"/>
      <c r="F61" s="122"/>
      <c r="G61" s="122"/>
      <c r="H61" s="123"/>
      <c r="I61" s="124" t="s">
        <v>83</v>
      </c>
      <c r="J61" s="125">
        <f>J12+J45</f>
        <v>9709433.9</v>
      </c>
      <c r="K61" s="125">
        <f>K12+K45</f>
        <v>12318678.32</v>
      </c>
      <c r="L61" s="126">
        <f>K61*100/J61</f>
        <v>126.87329093408833</v>
      </c>
    </row>
    <row r="63" spans="10:11" ht="15.75">
      <c r="J63" s="31"/>
      <c r="K63" s="31"/>
    </row>
  </sheetData>
  <sheetProtection/>
  <mergeCells count="7">
    <mergeCell ref="A7:L7"/>
    <mergeCell ref="A8:L8"/>
    <mergeCell ref="A10:H10"/>
    <mergeCell ref="I10:I11"/>
    <mergeCell ref="J10:J11"/>
    <mergeCell ref="K10:K11"/>
    <mergeCell ref="L10:L11"/>
  </mergeCells>
  <printOptions/>
  <pageMargins left="0.5902777777777778" right="0.39375" top="0.7875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3"/>
  <sheetViews>
    <sheetView tabSelected="1" view="pageBreakPreview" zoomScaleSheetLayoutView="100" zoomScalePageLayoutView="0" workbookViewId="0" topLeftCell="A19">
      <selection activeCell="F15" sqref="F15"/>
    </sheetView>
  </sheetViews>
  <sheetFormatPr defaultColWidth="9.00390625" defaultRowHeight="12.75"/>
  <cols>
    <col min="1" max="1" width="41.375" style="32" customWidth="1"/>
    <col min="2" max="3" width="5.75390625" style="32" customWidth="1"/>
    <col min="4" max="4" width="13.75390625" style="32" customWidth="1"/>
    <col min="5" max="11" width="10.75390625" style="32" customWidth="1"/>
    <col min="12" max="12" width="13.125" style="32" bestFit="1" customWidth="1"/>
    <col min="13" max="13" width="14.875" style="32" customWidth="1"/>
    <col min="14" max="16384" width="9.125" style="32" customWidth="1"/>
  </cols>
  <sheetData>
    <row r="1" spans="1:11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 t="s">
        <v>84</v>
      </c>
    </row>
    <row r="2" spans="1:1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 t="s">
        <v>248</v>
      </c>
    </row>
    <row r="3" spans="1:11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149</v>
      </c>
    </row>
    <row r="4" spans="1:17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 t="s">
        <v>249</v>
      </c>
      <c r="L4" s="33"/>
      <c r="M4" s="33"/>
      <c r="N4" s="33"/>
      <c r="O4" s="33"/>
      <c r="P4" s="33"/>
      <c r="Q4" s="33"/>
    </row>
    <row r="5" spans="1:11" ht="18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2" t="s">
        <v>254</v>
      </c>
    </row>
    <row r="6" spans="1:11" ht="9.7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2"/>
    </row>
    <row r="7" spans="1:11" ht="41.25" customHeight="1">
      <c r="A7" s="222" t="s">
        <v>252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</row>
    <row r="8" spans="1:11" ht="19.5" customHeight="1">
      <c r="A8" s="34"/>
      <c r="B8" s="34"/>
      <c r="C8" s="34"/>
      <c r="D8" s="34"/>
      <c r="E8" s="34"/>
      <c r="F8" s="34"/>
      <c r="G8" s="34"/>
      <c r="J8" s="33"/>
      <c r="K8" s="33" t="s">
        <v>85</v>
      </c>
    </row>
    <row r="9" spans="1:11" ht="15" customHeight="1">
      <c r="A9" s="223" t="s">
        <v>86</v>
      </c>
      <c r="B9" s="223" t="s">
        <v>87</v>
      </c>
      <c r="C9" s="224" t="s">
        <v>88</v>
      </c>
      <c r="D9" s="224" t="s">
        <v>89</v>
      </c>
      <c r="E9" s="224"/>
      <c r="F9" s="225" t="s">
        <v>90</v>
      </c>
      <c r="G9" s="225"/>
      <c r="H9" s="225"/>
      <c r="I9" s="225"/>
      <c r="J9" s="225"/>
      <c r="K9" s="225"/>
    </row>
    <row r="10" spans="1:11" ht="28.5" customHeight="1">
      <c r="A10" s="223"/>
      <c r="B10" s="223"/>
      <c r="C10" s="224"/>
      <c r="D10" s="224"/>
      <c r="E10" s="224"/>
      <c r="F10" s="226" t="s">
        <v>91</v>
      </c>
      <c r="G10" s="226"/>
      <c r="H10" s="226" t="s">
        <v>92</v>
      </c>
      <c r="I10" s="226"/>
      <c r="J10" s="226" t="s">
        <v>93</v>
      </c>
      <c r="K10" s="226"/>
    </row>
    <row r="11" spans="1:11" ht="69.75" customHeight="1">
      <c r="A11" s="223"/>
      <c r="B11" s="223"/>
      <c r="C11" s="224"/>
      <c r="D11" s="208" t="s">
        <v>94</v>
      </c>
      <c r="E11" s="208" t="s">
        <v>95</v>
      </c>
      <c r="F11" s="208" t="s">
        <v>94</v>
      </c>
      <c r="G11" s="208" t="s">
        <v>95</v>
      </c>
      <c r="H11" s="208" t="s">
        <v>94</v>
      </c>
      <c r="I11" s="208" t="s">
        <v>95</v>
      </c>
      <c r="J11" s="208" t="s">
        <v>94</v>
      </c>
      <c r="K11" s="208" t="s">
        <v>95</v>
      </c>
    </row>
    <row r="12" spans="1:11" s="37" customFormat="1" ht="15.75">
      <c r="A12" s="35" t="s">
        <v>96</v>
      </c>
      <c r="B12" s="36" t="s">
        <v>18</v>
      </c>
      <c r="C12" s="36" t="s">
        <v>15</v>
      </c>
      <c r="D12" s="128">
        <f>D13+D14+D15+D16</f>
        <v>4928294.42</v>
      </c>
      <c r="E12" s="128">
        <f>E13+E14+E15+E16</f>
        <v>4735605.82</v>
      </c>
      <c r="F12" s="128">
        <f aca="true" t="shared" si="0" ref="F12:K12">F13+F14+F15+F16</f>
        <v>3822664.2199999997</v>
      </c>
      <c r="G12" s="128">
        <f t="shared" si="0"/>
        <v>3629975.62</v>
      </c>
      <c r="H12" s="128">
        <f t="shared" si="0"/>
        <v>56600</v>
      </c>
      <c r="I12" s="128">
        <f t="shared" si="0"/>
        <v>56600</v>
      </c>
      <c r="J12" s="128">
        <f t="shared" si="0"/>
        <v>1049030.2</v>
      </c>
      <c r="K12" s="128">
        <f t="shared" si="0"/>
        <v>1049030.2</v>
      </c>
    </row>
    <row r="13" spans="1:11" s="37" customFormat="1" ht="65.25" customHeight="1">
      <c r="A13" s="38" t="s">
        <v>167</v>
      </c>
      <c r="B13" s="39" t="s">
        <v>18</v>
      </c>
      <c r="C13" s="39" t="s">
        <v>20</v>
      </c>
      <c r="D13" s="129">
        <f>'3 Ведомственная структура'!H15</f>
        <v>595325.63</v>
      </c>
      <c r="E13" s="129">
        <f>'3 Ведомственная структура'!I15</f>
        <v>595325.63</v>
      </c>
      <c r="F13" s="129">
        <v>595325.63</v>
      </c>
      <c r="G13" s="129">
        <f>E13</f>
        <v>595325.63</v>
      </c>
      <c r="H13" s="129">
        <v>0</v>
      </c>
      <c r="I13" s="129">
        <v>0</v>
      </c>
      <c r="J13" s="129">
        <v>0</v>
      </c>
      <c r="K13" s="130">
        <v>0</v>
      </c>
    </row>
    <row r="14" spans="1:13" ht="66.75" customHeight="1">
      <c r="A14" s="38" t="s">
        <v>97</v>
      </c>
      <c r="B14" s="39" t="s">
        <v>18</v>
      </c>
      <c r="C14" s="39" t="s">
        <v>42</v>
      </c>
      <c r="D14" s="129">
        <f>'3 Ведомственная структура'!H19</f>
        <v>1950336.75</v>
      </c>
      <c r="E14" s="129">
        <f>'3 Ведомственная структура'!I19</f>
        <v>1762025.4000000001</v>
      </c>
      <c r="F14" s="129">
        <f>D14-H14-J14</f>
        <v>1836406.75</v>
      </c>
      <c r="G14" s="129">
        <f>E14-I14-K14</f>
        <v>1648095.4000000001</v>
      </c>
      <c r="H14" s="129">
        <v>56600</v>
      </c>
      <c r="I14" s="129">
        <v>56600</v>
      </c>
      <c r="J14" s="129">
        <v>57330</v>
      </c>
      <c r="K14" s="130">
        <v>57330</v>
      </c>
      <c r="L14" s="218"/>
      <c r="M14" s="218"/>
    </row>
    <row r="15" spans="1:11" ht="30.75" customHeight="1">
      <c r="A15" s="40" t="s">
        <v>175</v>
      </c>
      <c r="B15" s="39" t="s">
        <v>18</v>
      </c>
      <c r="C15" s="39" t="s">
        <v>45</v>
      </c>
      <c r="D15" s="129">
        <f>'3 Ведомственная структура'!H30</f>
        <v>3000</v>
      </c>
      <c r="E15" s="129">
        <f>'3 Ведомственная структура'!I30</f>
        <v>0</v>
      </c>
      <c r="F15" s="129">
        <v>3000</v>
      </c>
      <c r="G15" s="129">
        <v>0</v>
      </c>
      <c r="H15" s="129">
        <v>0</v>
      </c>
      <c r="I15" s="129">
        <v>0</v>
      </c>
      <c r="J15" s="129">
        <v>0</v>
      </c>
      <c r="K15" s="130">
        <v>0</v>
      </c>
    </row>
    <row r="16" spans="1:12" ht="19.5" customHeight="1">
      <c r="A16" s="38" t="s">
        <v>181</v>
      </c>
      <c r="B16" s="39" t="s">
        <v>18</v>
      </c>
      <c r="C16" s="39" t="s">
        <v>182</v>
      </c>
      <c r="D16" s="129">
        <f>'3 Ведомственная структура'!H34</f>
        <v>2379632.04</v>
      </c>
      <c r="E16" s="129">
        <f>'3 Ведомственная структура'!I34</f>
        <v>2378254.79</v>
      </c>
      <c r="F16" s="129">
        <v>1387931.84</v>
      </c>
      <c r="G16" s="129">
        <f>E16-K16</f>
        <v>1386554.59</v>
      </c>
      <c r="H16" s="129">
        <v>0</v>
      </c>
      <c r="I16" s="129">
        <v>0</v>
      </c>
      <c r="J16" s="129">
        <v>991700.2</v>
      </c>
      <c r="K16" s="130">
        <v>991700.2</v>
      </c>
      <c r="L16" s="218"/>
    </row>
    <row r="17" spans="1:11" s="37" customFormat="1" ht="15.75">
      <c r="A17" s="35" t="s">
        <v>98</v>
      </c>
      <c r="B17" s="36" t="s">
        <v>20</v>
      </c>
      <c r="C17" s="36" t="s">
        <v>15</v>
      </c>
      <c r="D17" s="128">
        <f>D18</f>
        <v>154560</v>
      </c>
      <c r="E17" s="128">
        <f>E18</f>
        <v>154560</v>
      </c>
      <c r="F17" s="128">
        <f aca="true" t="shared" si="1" ref="F17:K17">F18</f>
        <v>0</v>
      </c>
      <c r="G17" s="128">
        <f t="shared" si="1"/>
        <v>0</v>
      </c>
      <c r="H17" s="128">
        <f t="shared" si="1"/>
        <v>154560</v>
      </c>
      <c r="I17" s="128">
        <f t="shared" si="1"/>
        <v>154560</v>
      </c>
      <c r="J17" s="128">
        <f t="shared" si="1"/>
        <v>0</v>
      </c>
      <c r="K17" s="128">
        <f t="shared" si="1"/>
        <v>0</v>
      </c>
    </row>
    <row r="18" spans="1:11" ht="35.25" customHeight="1">
      <c r="A18" s="38" t="s">
        <v>99</v>
      </c>
      <c r="B18" s="39" t="s">
        <v>20</v>
      </c>
      <c r="C18" s="39" t="s">
        <v>74</v>
      </c>
      <c r="D18" s="129">
        <f>'3 Ведомственная структура'!H46</f>
        <v>154560</v>
      </c>
      <c r="E18" s="129">
        <f>'3 Ведомственная структура'!I46</f>
        <v>154560</v>
      </c>
      <c r="F18" s="129">
        <v>0</v>
      </c>
      <c r="G18" s="129">
        <v>0</v>
      </c>
      <c r="H18" s="129">
        <v>154560</v>
      </c>
      <c r="I18" s="129">
        <f>E18</f>
        <v>154560</v>
      </c>
      <c r="J18" s="129">
        <v>0</v>
      </c>
      <c r="K18" s="130">
        <v>0</v>
      </c>
    </row>
    <row r="19" spans="1:11" s="37" customFormat="1" ht="34.5" customHeight="1">
      <c r="A19" s="35" t="s">
        <v>100</v>
      </c>
      <c r="B19" s="36" t="s">
        <v>74</v>
      </c>
      <c r="C19" s="36" t="s">
        <v>15</v>
      </c>
      <c r="D19" s="128">
        <f>D20</f>
        <v>30000</v>
      </c>
      <c r="E19" s="128">
        <f>E20</f>
        <v>0</v>
      </c>
      <c r="F19" s="128">
        <f aca="true" t="shared" si="2" ref="F19:K19">F20</f>
        <v>30000</v>
      </c>
      <c r="G19" s="128">
        <f t="shared" si="2"/>
        <v>0</v>
      </c>
      <c r="H19" s="128">
        <f t="shared" si="2"/>
        <v>0</v>
      </c>
      <c r="I19" s="128">
        <f t="shared" si="2"/>
        <v>0</v>
      </c>
      <c r="J19" s="128">
        <f t="shared" si="2"/>
        <v>0</v>
      </c>
      <c r="K19" s="128">
        <f t="shared" si="2"/>
        <v>0</v>
      </c>
    </row>
    <row r="20" spans="1:11" s="37" customFormat="1" ht="65.25" customHeight="1">
      <c r="A20" s="40" t="s">
        <v>101</v>
      </c>
      <c r="B20" s="39" t="s">
        <v>74</v>
      </c>
      <c r="C20" s="39" t="s">
        <v>82</v>
      </c>
      <c r="D20" s="129">
        <f>'3 Ведомственная структура'!H51</f>
        <v>30000</v>
      </c>
      <c r="E20" s="129">
        <f>'3 Ведомственная структура'!I51</f>
        <v>0</v>
      </c>
      <c r="F20" s="129">
        <v>30000</v>
      </c>
      <c r="G20" s="129">
        <v>0</v>
      </c>
      <c r="H20" s="129">
        <v>0</v>
      </c>
      <c r="I20" s="129">
        <v>0</v>
      </c>
      <c r="J20" s="129">
        <v>0</v>
      </c>
      <c r="K20" s="130">
        <v>0</v>
      </c>
    </row>
    <row r="21" spans="1:11" s="37" customFormat="1" ht="15.75">
      <c r="A21" s="35" t="s">
        <v>102</v>
      </c>
      <c r="B21" s="41" t="s">
        <v>42</v>
      </c>
      <c r="C21" s="36" t="s">
        <v>15</v>
      </c>
      <c r="D21" s="128">
        <f>D22</f>
        <v>1699811.81</v>
      </c>
      <c r="E21" s="128">
        <f>E22</f>
        <v>1493875.13</v>
      </c>
      <c r="F21" s="128">
        <f aca="true" t="shared" si="3" ref="F21:K21">F22</f>
        <v>699811.81</v>
      </c>
      <c r="G21" s="128">
        <f t="shared" si="3"/>
        <v>493875.1299999999</v>
      </c>
      <c r="H21" s="128">
        <f t="shared" si="3"/>
        <v>1000000</v>
      </c>
      <c r="I21" s="128">
        <f t="shared" si="3"/>
        <v>1000000</v>
      </c>
      <c r="J21" s="128">
        <f t="shared" si="3"/>
        <v>0</v>
      </c>
      <c r="K21" s="128">
        <f t="shared" si="3"/>
        <v>0</v>
      </c>
    </row>
    <row r="22" spans="1:11" s="37" customFormat="1" ht="15.75">
      <c r="A22" s="38" t="s">
        <v>185</v>
      </c>
      <c r="B22" s="42" t="s">
        <v>42</v>
      </c>
      <c r="C22" s="39" t="s">
        <v>82</v>
      </c>
      <c r="D22" s="129">
        <f>'3 Ведомственная структура'!H56</f>
        <v>1699811.81</v>
      </c>
      <c r="E22" s="129">
        <f>'3 Ведомственная структура'!I56</f>
        <v>1493875.13</v>
      </c>
      <c r="F22" s="129">
        <f>D22-H22</f>
        <v>699811.81</v>
      </c>
      <c r="G22" s="129">
        <f>E22-I22</f>
        <v>493875.1299999999</v>
      </c>
      <c r="H22" s="129">
        <v>1000000</v>
      </c>
      <c r="I22" s="129">
        <v>1000000</v>
      </c>
      <c r="J22" s="129">
        <v>0</v>
      </c>
      <c r="K22" s="130">
        <v>0</v>
      </c>
    </row>
    <row r="23" spans="1:11" s="37" customFormat="1" ht="18.75" customHeight="1">
      <c r="A23" s="35" t="s">
        <v>103</v>
      </c>
      <c r="B23" s="36" t="s">
        <v>47</v>
      </c>
      <c r="C23" s="36" t="s">
        <v>15</v>
      </c>
      <c r="D23" s="128">
        <f>D24+D25</f>
        <v>3215932.24</v>
      </c>
      <c r="E23" s="128">
        <f>E24+E25</f>
        <v>3215932.24</v>
      </c>
      <c r="F23" s="128">
        <f aca="true" t="shared" si="4" ref="F23:K23">F24+F25</f>
        <v>855932.24</v>
      </c>
      <c r="G23" s="128">
        <f t="shared" si="4"/>
        <v>855932.24</v>
      </c>
      <c r="H23" s="128">
        <f t="shared" si="4"/>
        <v>0</v>
      </c>
      <c r="I23" s="128">
        <f t="shared" si="4"/>
        <v>0</v>
      </c>
      <c r="J23" s="128">
        <f t="shared" si="4"/>
        <v>2360000</v>
      </c>
      <c r="K23" s="128">
        <f t="shared" si="4"/>
        <v>2360000</v>
      </c>
    </row>
    <row r="24" spans="1:11" s="37" customFormat="1" ht="15.75">
      <c r="A24" s="38" t="s">
        <v>236</v>
      </c>
      <c r="B24" s="39" t="s">
        <v>47</v>
      </c>
      <c r="C24" s="39" t="s">
        <v>20</v>
      </c>
      <c r="D24" s="129">
        <f>'3 Ведомственная структура'!H70</f>
        <v>2360000</v>
      </c>
      <c r="E24" s="129">
        <f>'3 Ведомственная структура'!I70</f>
        <v>2360000</v>
      </c>
      <c r="F24" s="129">
        <v>0</v>
      </c>
      <c r="G24" s="129">
        <v>0</v>
      </c>
      <c r="H24" s="129">
        <v>0</v>
      </c>
      <c r="I24" s="129">
        <v>0</v>
      </c>
      <c r="J24" s="129">
        <v>2360000</v>
      </c>
      <c r="K24" s="130">
        <f>E24</f>
        <v>2360000</v>
      </c>
    </row>
    <row r="25" spans="1:11" ht="16.5" customHeight="1">
      <c r="A25" s="38" t="s">
        <v>104</v>
      </c>
      <c r="B25" s="39" t="s">
        <v>47</v>
      </c>
      <c r="C25" s="39" t="s">
        <v>74</v>
      </c>
      <c r="D25" s="129">
        <f>'3 Ведомственная структура'!H74</f>
        <v>855932.24</v>
      </c>
      <c r="E25" s="129">
        <f>'3 Ведомственная структура'!I74</f>
        <v>855932.24</v>
      </c>
      <c r="F25" s="129">
        <f>D25</f>
        <v>855932.24</v>
      </c>
      <c r="G25" s="129">
        <f>E25</f>
        <v>855932.24</v>
      </c>
      <c r="H25" s="129">
        <v>0</v>
      </c>
      <c r="I25" s="129">
        <v>0</v>
      </c>
      <c r="J25" s="129">
        <v>0</v>
      </c>
      <c r="K25" s="130">
        <v>0</v>
      </c>
    </row>
    <row r="26" spans="1:11" s="37" customFormat="1" ht="15.75">
      <c r="A26" s="35" t="s">
        <v>196</v>
      </c>
      <c r="B26" s="36" t="s">
        <v>40</v>
      </c>
      <c r="C26" s="36" t="s">
        <v>15</v>
      </c>
      <c r="D26" s="128">
        <f>D27</f>
        <v>823690.7</v>
      </c>
      <c r="E26" s="128">
        <f>E27</f>
        <v>778460.07</v>
      </c>
      <c r="F26" s="128">
        <f aca="true" t="shared" si="5" ref="F26:K26">F27</f>
        <v>348326.99999999994</v>
      </c>
      <c r="G26" s="128">
        <f t="shared" si="5"/>
        <v>303096.36999999994</v>
      </c>
      <c r="H26" s="128">
        <f t="shared" si="5"/>
        <v>88646</v>
      </c>
      <c r="I26" s="128">
        <f t="shared" si="5"/>
        <v>88646</v>
      </c>
      <c r="J26" s="128">
        <f t="shared" si="5"/>
        <v>386717.7</v>
      </c>
      <c r="K26" s="128">
        <f t="shared" si="5"/>
        <v>386717.7</v>
      </c>
    </row>
    <row r="27" spans="1:11" ht="18.75" customHeight="1">
      <c r="A27" s="38" t="s">
        <v>105</v>
      </c>
      <c r="B27" s="39" t="s">
        <v>40</v>
      </c>
      <c r="C27" s="39" t="s">
        <v>18</v>
      </c>
      <c r="D27" s="129">
        <f>'3 Ведомственная структура'!H79</f>
        <v>823690.7</v>
      </c>
      <c r="E27" s="129">
        <f>'3 Ведомственная структура'!I79</f>
        <v>778460.07</v>
      </c>
      <c r="F27" s="129">
        <f>D27-H27-J27</f>
        <v>348326.99999999994</v>
      </c>
      <c r="G27" s="129">
        <f>E27-I27-K27</f>
        <v>303096.36999999994</v>
      </c>
      <c r="H27" s="129">
        <v>88646</v>
      </c>
      <c r="I27" s="129">
        <v>88646</v>
      </c>
      <c r="J27" s="129">
        <v>386717.7</v>
      </c>
      <c r="K27" s="130">
        <v>386717.7</v>
      </c>
    </row>
    <row r="28" spans="1:11" s="37" customFormat="1" ht="15.75">
      <c r="A28" s="35" t="s">
        <v>106</v>
      </c>
      <c r="B28" s="36" t="s">
        <v>45</v>
      </c>
      <c r="C28" s="36" t="s">
        <v>15</v>
      </c>
      <c r="D28" s="128">
        <f>D29</f>
        <v>93000</v>
      </c>
      <c r="E28" s="128">
        <f>E29</f>
        <v>93000</v>
      </c>
      <c r="F28" s="128">
        <f aca="true" t="shared" si="6" ref="F28:K28">F29</f>
        <v>93000</v>
      </c>
      <c r="G28" s="128">
        <f t="shared" si="6"/>
        <v>93000</v>
      </c>
      <c r="H28" s="128">
        <f t="shared" si="6"/>
        <v>0</v>
      </c>
      <c r="I28" s="128">
        <f t="shared" si="6"/>
        <v>0</v>
      </c>
      <c r="J28" s="128">
        <f t="shared" si="6"/>
        <v>0</v>
      </c>
      <c r="K28" s="128">
        <f t="shared" si="6"/>
        <v>0</v>
      </c>
    </row>
    <row r="29" spans="1:11" ht="19.5" customHeight="1">
      <c r="A29" s="38" t="s">
        <v>242</v>
      </c>
      <c r="B29" s="39" t="s">
        <v>45</v>
      </c>
      <c r="C29" s="39" t="s">
        <v>18</v>
      </c>
      <c r="D29" s="129">
        <f>'3 Ведомственная структура'!H87</f>
        <v>93000</v>
      </c>
      <c r="E29" s="129">
        <f>'3 Ведомственная структура'!I87</f>
        <v>93000</v>
      </c>
      <c r="F29" s="129">
        <f>D29</f>
        <v>93000</v>
      </c>
      <c r="G29" s="129">
        <f>E29</f>
        <v>93000</v>
      </c>
      <c r="H29" s="129">
        <v>0</v>
      </c>
      <c r="I29" s="129">
        <v>0</v>
      </c>
      <c r="J29" s="129">
        <v>0</v>
      </c>
      <c r="K29" s="130">
        <v>0</v>
      </c>
    </row>
    <row r="30" spans="1:11" s="37" customFormat="1" ht="15.75">
      <c r="A30" s="43" t="s">
        <v>107</v>
      </c>
      <c r="B30" s="44"/>
      <c r="C30" s="44"/>
      <c r="D30" s="207">
        <f>D12+D17+D19+D21+D23+D26+D28</f>
        <v>10945289.17</v>
      </c>
      <c r="E30" s="207">
        <f aca="true" t="shared" si="7" ref="E30:K30">E12+E17+E19+E21+E23+E26+E28</f>
        <v>10471433.260000002</v>
      </c>
      <c r="F30" s="207">
        <f t="shared" si="7"/>
        <v>5849735.27</v>
      </c>
      <c r="G30" s="207">
        <f t="shared" si="7"/>
        <v>5375879.36</v>
      </c>
      <c r="H30" s="207">
        <f t="shared" si="7"/>
        <v>1299806</v>
      </c>
      <c r="I30" s="207">
        <f t="shared" si="7"/>
        <v>1299806</v>
      </c>
      <c r="J30" s="207">
        <f t="shared" si="7"/>
        <v>3795747.9000000004</v>
      </c>
      <c r="K30" s="207">
        <f t="shared" si="7"/>
        <v>3795747.9000000004</v>
      </c>
    </row>
    <row r="31" spans="2:7" ht="15.75">
      <c r="B31" s="45"/>
      <c r="C31" s="45"/>
      <c r="F31" s="46"/>
      <c r="G31" s="46"/>
    </row>
    <row r="32" spans="2:7" ht="15.75">
      <c r="B32" s="45"/>
      <c r="C32" s="45"/>
      <c r="F32" s="46"/>
      <c r="G32" s="46"/>
    </row>
    <row r="33" spans="2:7" ht="15.75">
      <c r="B33" s="45"/>
      <c r="C33" s="45"/>
      <c r="F33" s="46"/>
      <c r="G33" s="46"/>
    </row>
    <row r="34" spans="2:7" ht="15.75">
      <c r="B34" s="45"/>
      <c r="C34" s="45"/>
      <c r="F34" s="46"/>
      <c r="G34" s="46"/>
    </row>
    <row r="35" spans="2:7" ht="15.75">
      <c r="B35" s="45"/>
      <c r="C35" s="45"/>
      <c r="F35" s="46"/>
      <c r="G35" s="46"/>
    </row>
    <row r="36" spans="2:7" ht="15.75">
      <c r="B36" s="45"/>
      <c r="C36" s="45"/>
      <c r="F36" s="46"/>
      <c r="G36" s="46"/>
    </row>
    <row r="37" spans="2:7" ht="15.75">
      <c r="B37" s="45"/>
      <c r="C37" s="45"/>
      <c r="F37" s="46"/>
      <c r="G37" s="46"/>
    </row>
    <row r="38" spans="2:7" ht="15.75">
      <c r="B38" s="45"/>
      <c r="C38" s="45"/>
      <c r="F38" s="46"/>
      <c r="G38" s="46"/>
    </row>
    <row r="39" spans="2:7" ht="15.75">
      <c r="B39" s="45"/>
      <c r="C39" s="45"/>
      <c r="F39" s="46"/>
      <c r="G39" s="46"/>
    </row>
    <row r="40" spans="2:7" ht="15.75">
      <c r="B40" s="45"/>
      <c r="C40" s="45"/>
      <c r="F40" s="46"/>
      <c r="G40" s="46"/>
    </row>
    <row r="41" spans="2:7" ht="15.75">
      <c r="B41" s="45"/>
      <c r="C41" s="45"/>
      <c r="F41" s="46"/>
      <c r="G41" s="46"/>
    </row>
    <row r="42" spans="2:7" ht="15.75">
      <c r="B42" s="45"/>
      <c r="C42" s="45"/>
      <c r="F42" s="46"/>
      <c r="G42" s="46"/>
    </row>
    <row r="43" spans="2:7" ht="15.75">
      <c r="B43" s="45"/>
      <c r="C43" s="45"/>
      <c r="F43" s="46"/>
      <c r="G43" s="46"/>
    </row>
    <row r="44" spans="2:7" ht="15.75">
      <c r="B44" s="45"/>
      <c r="C44" s="45"/>
      <c r="F44" s="46"/>
      <c r="G44" s="46"/>
    </row>
    <row r="45" spans="2:7" ht="15.75">
      <c r="B45" s="45"/>
      <c r="C45" s="45"/>
      <c r="F45" s="46"/>
      <c r="G45" s="46"/>
    </row>
    <row r="46" spans="2:7" ht="15.75">
      <c r="B46" s="45"/>
      <c r="C46" s="45"/>
      <c r="F46" s="46"/>
      <c r="G46" s="46"/>
    </row>
    <row r="47" spans="2:7" ht="15.75">
      <c r="B47" s="45"/>
      <c r="C47" s="45"/>
      <c r="F47" s="46"/>
      <c r="G47" s="46"/>
    </row>
    <row r="48" spans="2:7" ht="15.75">
      <c r="B48" s="45"/>
      <c r="C48" s="45"/>
      <c r="F48" s="46"/>
      <c r="G48" s="46"/>
    </row>
    <row r="49" spans="2:7" ht="15.75">
      <c r="B49" s="45"/>
      <c r="C49" s="45"/>
      <c r="F49" s="46"/>
      <c r="G49" s="46"/>
    </row>
    <row r="50" spans="2:7" ht="15.75">
      <c r="B50" s="45"/>
      <c r="C50" s="45"/>
      <c r="F50" s="46"/>
      <c r="G50" s="46"/>
    </row>
    <row r="51" spans="2:7" ht="15.75">
      <c r="B51" s="45"/>
      <c r="C51" s="45"/>
      <c r="F51" s="46"/>
      <c r="G51" s="46"/>
    </row>
    <row r="52" spans="2:7" ht="15.75">
      <c r="B52" s="45"/>
      <c r="C52" s="45"/>
      <c r="F52" s="46"/>
      <c r="G52" s="46"/>
    </row>
    <row r="53" spans="2:7" ht="15.75">
      <c r="B53" s="45"/>
      <c r="C53" s="45"/>
      <c r="F53" s="46"/>
      <c r="G53" s="46"/>
    </row>
    <row r="54" spans="2:7" ht="15.75">
      <c r="B54" s="45"/>
      <c r="C54" s="45"/>
      <c r="F54" s="46"/>
      <c r="G54" s="46"/>
    </row>
    <row r="55" spans="2:7" ht="15.75">
      <c r="B55" s="45"/>
      <c r="C55" s="45"/>
      <c r="F55" s="46"/>
      <c r="G55" s="46"/>
    </row>
    <row r="56" spans="2:7" ht="15.75">
      <c r="B56" s="45"/>
      <c r="C56" s="45"/>
      <c r="F56" s="46"/>
      <c r="G56" s="46"/>
    </row>
    <row r="57" spans="2:7" ht="15.75">
      <c r="B57" s="45"/>
      <c r="C57" s="45"/>
      <c r="F57" s="46"/>
      <c r="G57" s="46"/>
    </row>
    <row r="58" spans="2:7" ht="15.75">
      <c r="B58" s="45"/>
      <c r="C58" s="45"/>
      <c r="F58" s="46"/>
      <c r="G58" s="46"/>
    </row>
    <row r="59" spans="2:7" ht="15.75">
      <c r="B59" s="45"/>
      <c r="C59" s="45"/>
      <c r="F59" s="46"/>
      <c r="G59" s="46"/>
    </row>
    <row r="60" spans="2:7" ht="15.75">
      <c r="B60" s="45"/>
      <c r="C60" s="45"/>
      <c r="F60" s="46"/>
      <c r="G60" s="46"/>
    </row>
    <row r="61" spans="2:7" ht="15.75">
      <c r="B61" s="45"/>
      <c r="C61" s="45"/>
      <c r="F61" s="46"/>
      <c r="G61" s="46"/>
    </row>
    <row r="62" spans="2:7" ht="15.75">
      <c r="B62" s="45"/>
      <c r="C62" s="45"/>
      <c r="F62" s="46"/>
      <c r="G62" s="46"/>
    </row>
    <row r="63" spans="2:7" ht="15.75">
      <c r="B63" s="45"/>
      <c r="C63" s="45"/>
      <c r="F63" s="46"/>
      <c r="G63" s="46"/>
    </row>
    <row r="64" spans="2:7" ht="15.75">
      <c r="B64" s="45"/>
      <c r="C64" s="45"/>
      <c r="F64" s="46"/>
      <c r="G64" s="46"/>
    </row>
    <row r="65" spans="2:7" ht="15.75">
      <c r="B65" s="45"/>
      <c r="C65" s="45"/>
      <c r="F65" s="46"/>
      <c r="G65" s="46"/>
    </row>
    <row r="66" spans="2:7" ht="15.75">
      <c r="B66" s="45"/>
      <c r="C66" s="45"/>
      <c r="F66" s="46"/>
      <c r="G66" s="46"/>
    </row>
    <row r="67" spans="2:7" ht="15.75">
      <c r="B67" s="45"/>
      <c r="C67" s="45"/>
      <c r="F67" s="46"/>
      <c r="G67" s="46"/>
    </row>
    <row r="68" spans="2:7" ht="15.75">
      <c r="B68" s="45"/>
      <c r="C68" s="45"/>
      <c r="F68" s="46"/>
      <c r="G68" s="46"/>
    </row>
    <row r="69" spans="2:7" ht="15.75">
      <c r="B69" s="45"/>
      <c r="C69" s="45"/>
      <c r="F69" s="46"/>
      <c r="G69" s="46"/>
    </row>
    <row r="70" spans="2:7" ht="15.75">
      <c r="B70" s="45"/>
      <c r="C70" s="45"/>
      <c r="F70" s="46"/>
      <c r="G70" s="46"/>
    </row>
    <row r="71" spans="2:7" ht="15.75">
      <c r="B71" s="45"/>
      <c r="C71" s="45"/>
      <c r="F71" s="46"/>
      <c r="G71" s="46"/>
    </row>
    <row r="72" spans="6:7" ht="15.75">
      <c r="F72" s="46"/>
      <c r="G72" s="46"/>
    </row>
    <row r="73" spans="6:7" ht="15.75">
      <c r="F73" s="46"/>
      <c r="G73" s="46"/>
    </row>
    <row r="74" spans="6:7" ht="15.75">
      <c r="F74" s="46"/>
      <c r="G74" s="46"/>
    </row>
    <row r="75" spans="6:7" ht="15.75">
      <c r="F75" s="46"/>
      <c r="G75" s="46"/>
    </row>
    <row r="76" spans="6:7" ht="15.75">
      <c r="F76" s="46"/>
      <c r="G76" s="46"/>
    </row>
    <row r="77" spans="6:7" ht="15.75">
      <c r="F77" s="46"/>
      <c r="G77" s="46"/>
    </row>
    <row r="78" spans="6:7" ht="15.75">
      <c r="F78" s="46"/>
      <c r="G78" s="46"/>
    </row>
    <row r="79" spans="6:7" ht="15.75">
      <c r="F79" s="46"/>
      <c r="G79" s="46"/>
    </row>
    <row r="80" spans="6:7" ht="15.75">
      <c r="F80" s="46"/>
      <c r="G80" s="46"/>
    </row>
    <row r="81" spans="6:7" ht="15.75">
      <c r="F81" s="46"/>
      <c r="G81" s="46"/>
    </row>
    <row r="82" spans="6:7" ht="15.75">
      <c r="F82" s="46"/>
      <c r="G82" s="46"/>
    </row>
    <row r="83" spans="6:7" ht="15.75">
      <c r="F83" s="46"/>
      <c r="G83" s="46"/>
    </row>
    <row r="84" spans="6:7" ht="15.75">
      <c r="F84" s="46"/>
      <c r="G84" s="46"/>
    </row>
    <row r="85" spans="6:7" ht="15.75">
      <c r="F85" s="46"/>
      <c r="G85" s="46"/>
    </row>
    <row r="86" spans="6:7" ht="15.75">
      <c r="F86" s="46"/>
      <c r="G86" s="46"/>
    </row>
    <row r="87" spans="6:7" ht="15.75">
      <c r="F87" s="46"/>
      <c r="G87" s="46"/>
    </row>
    <row r="88" spans="6:7" ht="15.75">
      <c r="F88" s="46"/>
      <c r="G88" s="46"/>
    </row>
    <row r="89" spans="6:7" ht="15.75">
      <c r="F89" s="46"/>
      <c r="G89" s="46"/>
    </row>
    <row r="90" spans="6:7" ht="15.75">
      <c r="F90" s="46"/>
      <c r="G90" s="46"/>
    </row>
    <row r="91" spans="6:7" ht="15.75">
      <c r="F91" s="46"/>
      <c r="G91" s="46"/>
    </row>
    <row r="92" spans="6:7" ht="15.75">
      <c r="F92" s="46"/>
      <c r="G92" s="46"/>
    </row>
    <row r="93" spans="6:7" ht="15.75">
      <c r="F93" s="46"/>
      <c r="G93" s="46"/>
    </row>
    <row r="94" spans="6:7" ht="15.75">
      <c r="F94" s="46"/>
      <c r="G94" s="46"/>
    </row>
    <row r="95" spans="6:7" ht="15.75">
      <c r="F95" s="46"/>
      <c r="G95" s="46"/>
    </row>
    <row r="96" spans="6:7" ht="15.75">
      <c r="F96" s="46"/>
      <c r="G96" s="46"/>
    </row>
    <row r="97" spans="6:7" ht="15.75">
      <c r="F97" s="46"/>
      <c r="G97" s="46"/>
    </row>
    <row r="98" spans="6:7" ht="15.75">
      <c r="F98" s="46"/>
      <c r="G98" s="46"/>
    </row>
    <row r="99" spans="6:7" ht="15.75">
      <c r="F99" s="46"/>
      <c r="G99" s="46"/>
    </row>
    <row r="100" spans="6:7" ht="15.75">
      <c r="F100" s="46"/>
      <c r="G100" s="46"/>
    </row>
    <row r="101" spans="6:7" ht="15.75">
      <c r="F101" s="46"/>
      <c r="G101" s="46"/>
    </row>
    <row r="102" spans="6:7" ht="15.75">
      <c r="F102" s="46"/>
      <c r="G102" s="46"/>
    </row>
    <row r="103" spans="6:7" ht="15.75">
      <c r="F103" s="46"/>
      <c r="G103" s="46"/>
    </row>
    <row r="104" spans="6:7" ht="15.75">
      <c r="F104" s="46"/>
      <c r="G104" s="46"/>
    </row>
    <row r="105" spans="6:7" ht="15.75">
      <c r="F105" s="46"/>
      <c r="G105" s="46"/>
    </row>
    <row r="106" spans="6:7" ht="15.75">
      <c r="F106" s="46"/>
      <c r="G106" s="46"/>
    </row>
    <row r="107" spans="6:7" ht="15.75">
      <c r="F107" s="46"/>
      <c r="G107" s="46"/>
    </row>
    <row r="108" spans="6:7" ht="15.75">
      <c r="F108" s="46"/>
      <c r="G108" s="46"/>
    </row>
    <row r="109" spans="6:7" ht="15.75">
      <c r="F109" s="46"/>
      <c r="G109" s="46"/>
    </row>
    <row r="110" spans="6:7" ht="15.75">
      <c r="F110" s="46"/>
      <c r="G110" s="46"/>
    </row>
    <row r="111" spans="6:7" ht="15.75">
      <c r="F111" s="46"/>
      <c r="G111" s="46"/>
    </row>
    <row r="112" spans="6:7" ht="15.75">
      <c r="F112" s="46"/>
      <c r="G112" s="46"/>
    </row>
    <row r="113" spans="6:7" ht="15.75">
      <c r="F113" s="46"/>
      <c r="G113" s="46"/>
    </row>
    <row r="114" spans="6:7" ht="15.75">
      <c r="F114" s="46"/>
      <c r="G114" s="46"/>
    </row>
    <row r="115" spans="6:7" ht="15.75">
      <c r="F115" s="46"/>
      <c r="G115" s="46"/>
    </row>
    <row r="116" spans="6:7" ht="15.75">
      <c r="F116" s="46"/>
      <c r="G116" s="46"/>
    </row>
    <row r="117" spans="6:7" ht="15.75">
      <c r="F117" s="46"/>
      <c r="G117" s="46"/>
    </row>
    <row r="118" spans="6:7" ht="15.75">
      <c r="F118" s="46"/>
      <c r="G118" s="46"/>
    </row>
    <row r="119" spans="6:7" ht="15.75">
      <c r="F119" s="46"/>
      <c r="G119" s="46"/>
    </row>
    <row r="120" spans="6:7" ht="15.75">
      <c r="F120" s="46"/>
      <c r="G120" s="46"/>
    </row>
    <row r="121" spans="6:7" ht="15.75">
      <c r="F121" s="46"/>
      <c r="G121" s="46"/>
    </row>
    <row r="122" spans="6:7" ht="15.75">
      <c r="F122" s="46"/>
      <c r="G122" s="46"/>
    </row>
    <row r="123" spans="6:7" ht="15.75">
      <c r="F123" s="46"/>
      <c r="G123" s="46"/>
    </row>
    <row r="124" spans="6:7" ht="15.75">
      <c r="F124" s="46"/>
      <c r="G124" s="46"/>
    </row>
    <row r="125" spans="6:7" ht="15.75">
      <c r="F125" s="46"/>
      <c r="G125" s="46"/>
    </row>
    <row r="126" spans="6:7" ht="15.75">
      <c r="F126" s="46"/>
      <c r="G126" s="46"/>
    </row>
    <row r="127" spans="6:7" ht="15.75">
      <c r="F127" s="46"/>
      <c r="G127" s="46"/>
    </row>
    <row r="128" spans="6:7" ht="15.75">
      <c r="F128" s="46"/>
      <c r="G128" s="46"/>
    </row>
    <row r="129" spans="6:7" ht="15.75">
      <c r="F129" s="46"/>
      <c r="G129" s="46"/>
    </row>
    <row r="130" spans="6:7" ht="15.75">
      <c r="F130" s="46"/>
      <c r="G130" s="46"/>
    </row>
    <row r="131" spans="6:7" ht="15.75">
      <c r="F131" s="46"/>
      <c r="G131" s="46"/>
    </row>
    <row r="132" spans="6:7" ht="15.75">
      <c r="F132" s="46"/>
      <c r="G132" s="46"/>
    </row>
    <row r="133" spans="6:7" ht="15.75">
      <c r="F133" s="46"/>
      <c r="G133" s="46"/>
    </row>
    <row r="134" spans="6:7" ht="15.75">
      <c r="F134" s="46"/>
      <c r="G134" s="46"/>
    </row>
    <row r="135" spans="6:7" ht="15.75">
      <c r="F135" s="46"/>
      <c r="G135" s="46"/>
    </row>
    <row r="136" spans="6:7" ht="15.75">
      <c r="F136" s="46"/>
      <c r="G136" s="46"/>
    </row>
    <row r="137" spans="6:7" ht="15.75">
      <c r="F137" s="46"/>
      <c r="G137" s="46"/>
    </row>
    <row r="138" spans="6:7" ht="15.75">
      <c r="F138" s="46"/>
      <c r="G138" s="46"/>
    </row>
    <row r="139" spans="6:7" ht="15.75">
      <c r="F139" s="46"/>
      <c r="G139" s="46"/>
    </row>
    <row r="140" spans="6:7" ht="15.75">
      <c r="F140" s="46"/>
      <c r="G140" s="46"/>
    </row>
    <row r="141" spans="6:7" ht="15.75">
      <c r="F141" s="46"/>
      <c r="G141" s="46"/>
    </row>
    <row r="142" spans="6:7" ht="15.75">
      <c r="F142" s="46"/>
      <c r="G142" s="46"/>
    </row>
    <row r="143" spans="6:7" ht="15.75">
      <c r="F143" s="46"/>
      <c r="G143" s="46"/>
    </row>
    <row r="144" spans="6:7" ht="15.75">
      <c r="F144" s="46"/>
      <c r="G144" s="46"/>
    </row>
    <row r="145" spans="6:7" ht="15.75">
      <c r="F145" s="46"/>
      <c r="G145" s="46"/>
    </row>
    <row r="146" spans="6:7" ht="15.75">
      <c r="F146" s="46"/>
      <c r="G146" s="46"/>
    </row>
    <row r="147" spans="6:7" ht="15.75">
      <c r="F147" s="46"/>
      <c r="G147" s="46"/>
    </row>
    <row r="148" spans="6:7" ht="15.75">
      <c r="F148" s="46"/>
      <c r="G148" s="46"/>
    </row>
    <row r="149" spans="6:7" ht="15.75">
      <c r="F149" s="46"/>
      <c r="G149" s="46"/>
    </row>
    <row r="150" spans="6:7" ht="15.75">
      <c r="F150" s="46"/>
      <c r="G150" s="46"/>
    </row>
    <row r="151" spans="6:7" ht="15.75">
      <c r="F151" s="46"/>
      <c r="G151" s="46"/>
    </row>
    <row r="152" spans="6:7" ht="15.75">
      <c r="F152" s="46"/>
      <c r="G152" s="46"/>
    </row>
    <row r="153" spans="6:7" ht="15.75">
      <c r="F153" s="46"/>
      <c r="G153" s="46"/>
    </row>
  </sheetData>
  <sheetProtection/>
  <mergeCells count="9">
    <mergeCell ref="A7:K7"/>
    <mergeCell ref="A9:A11"/>
    <mergeCell ref="B9:B11"/>
    <mergeCell ref="C9:C11"/>
    <mergeCell ref="D9:E10"/>
    <mergeCell ref="F9:K9"/>
    <mergeCell ref="F10:G10"/>
    <mergeCell ref="H10:I10"/>
    <mergeCell ref="J10:K10"/>
  </mergeCells>
  <printOptions/>
  <pageMargins left="0.39375" right="0.39375" top="0.9840277777777777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"/>
  <sheetViews>
    <sheetView view="pageBreakPreview" zoomScaleSheetLayoutView="100" zoomScalePageLayoutView="0" workbookViewId="0" topLeftCell="A1">
      <pane ySplit="12" topLeftCell="A84" activePane="bottomLeft" state="frozen"/>
      <selection pane="topLeft" activeCell="A1" sqref="A1"/>
      <selection pane="bottomLeft" activeCell="I6" sqref="I6"/>
    </sheetView>
  </sheetViews>
  <sheetFormatPr defaultColWidth="9.00390625" defaultRowHeight="12.75"/>
  <cols>
    <col min="1" max="1" width="4.625" style="45" customWidth="1"/>
    <col min="2" max="2" width="83.00390625" style="32" customWidth="1"/>
    <col min="3" max="3" width="11.375" style="32" customWidth="1"/>
    <col min="4" max="5" width="4.75390625" style="32" customWidth="1"/>
    <col min="6" max="6" width="7.375" style="32" customWidth="1"/>
    <col min="7" max="7" width="5.125" style="32" customWidth="1"/>
    <col min="8" max="9" width="20.75390625" style="32" customWidth="1"/>
    <col min="10" max="10" width="15.25390625" style="32" customWidth="1"/>
    <col min="11" max="16384" width="9.125" style="32" customWidth="1"/>
  </cols>
  <sheetData>
    <row r="1" spans="1:9" ht="15" customHeight="1">
      <c r="A1" s="2"/>
      <c r="B1" s="2"/>
      <c r="C1" s="2"/>
      <c r="D1" s="2"/>
      <c r="E1" s="2"/>
      <c r="F1" s="2"/>
      <c r="G1" s="2"/>
      <c r="H1" s="2"/>
      <c r="I1" s="2" t="s">
        <v>201</v>
      </c>
    </row>
    <row r="2" spans="1:9" ht="15" customHeight="1">
      <c r="A2" s="2"/>
      <c r="B2" s="2"/>
      <c r="C2" s="2"/>
      <c r="D2" s="2"/>
      <c r="E2" s="2"/>
      <c r="F2" s="2"/>
      <c r="G2" s="2"/>
      <c r="H2" s="2"/>
      <c r="I2" s="2" t="s">
        <v>248</v>
      </c>
    </row>
    <row r="3" spans="1:9" ht="15" customHeight="1">
      <c r="A3" s="2"/>
      <c r="B3" s="2"/>
      <c r="C3" s="2"/>
      <c r="D3" s="2"/>
      <c r="E3" s="2"/>
      <c r="F3" s="2"/>
      <c r="G3" s="2"/>
      <c r="H3" s="2"/>
      <c r="I3" s="2" t="s">
        <v>149</v>
      </c>
    </row>
    <row r="4" spans="1:9" ht="15" customHeight="1">
      <c r="A4" s="2"/>
      <c r="B4" s="2"/>
      <c r="C4" s="2"/>
      <c r="D4" s="2"/>
      <c r="E4" s="2"/>
      <c r="F4" s="2"/>
      <c r="G4" s="2"/>
      <c r="H4" s="2"/>
      <c r="I4" s="2" t="s">
        <v>249</v>
      </c>
    </row>
    <row r="5" spans="1:9" ht="15" customHeight="1">
      <c r="A5" s="2"/>
      <c r="B5" s="2"/>
      <c r="C5" s="2"/>
      <c r="D5" s="2"/>
      <c r="E5" s="2"/>
      <c r="F5" s="2"/>
      <c r="G5" s="2"/>
      <c r="H5" s="2"/>
      <c r="I5" s="2" t="s">
        <v>253</v>
      </c>
    </row>
    <row r="6" spans="1:9" ht="9" customHeight="1">
      <c r="A6" s="2"/>
      <c r="B6" s="2"/>
      <c r="C6" s="2"/>
      <c r="D6" s="2"/>
      <c r="E6" s="2"/>
      <c r="F6" s="2"/>
      <c r="G6" s="2"/>
      <c r="H6" s="2"/>
      <c r="I6" s="2"/>
    </row>
    <row r="7" spans="1:9" ht="18.75" customHeight="1">
      <c r="A7" s="222" t="s">
        <v>163</v>
      </c>
      <c r="B7" s="222"/>
      <c r="C7" s="222"/>
      <c r="D7" s="222"/>
      <c r="E7" s="222"/>
      <c r="F7" s="222"/>
      <c r="G7" s="222"/>
      <c r="H7" s="222"/>
      <c r="I7" s="222"/>
    </row>
    <row r="8" spans="1:9" ht="18.75" customHeight="1">
      <c r="A8" s="222" t="s">
        <v>251</v>
      </c>
      <c r="B8" s="222"/>
      <c r="C8" s="222"/>
      <c r="D8" s="222"/>
      <c r="E8" s="222"/>
      <c r="F8" s="222"/>
      <c r="G8" s="222"/>
      <c r="H8" s="222"/>
      <c r="I8" s="222"/>
    </row>
    <row r="9" spans="1:9" ht="18" customHeight="1">
      <c r="A9" s="34"/>
      <c r="B9" s="34"/>
      <c r="C9" s="34"/>
      <c r="D9" s="34"/>
      <c r="E9" s="34"/>
      <c r="F9" s="34"/>
      <c r="G9" s="34"/>
      <c r="H9" s="34"/>
      <c r="I9" s="205" t="s">
        <v>85</v>
      </c>
    </row>
    <row r="10" spans="1:9" s="48" customFormat="1" ht="15" customHeight="1">
      <c r="A10" s="230" t="s">
        <v>108</v>
      </c>
      <c r="B10" s="230" t="s">
        <v>109</v>
      </c>
      <c r="C10" s="227" t="s">
        <v>165</v>
      </c>
      <c r="D10" s="227" t="s">
        <v>110</v>
      </c>
      <c r="E10" s="227" t="s">
        <v>111</v>
      </c>
      <c r="F10" s="228" t="s">
        <v>112</v>
      </c>
      <c r="G10" s="227" t="s">
        <v>113</v>
      </c>
      <c r="H10" s="229" t="s">
        <v>115</v>
      </c>
      <c r="I10" s="229"/>
    </row>
    <row r="11" spans="1:9" s="48" customFormat="1" ht="22.5" customHeight="1">
      <c r="A11" s="230"/>
      <c r="B11" s="230"/>
      <c r="C11" s="227"/>
      <c r="D11" s="227"/>
      <c r="E11" s="227"/>
      <c r="F11" s="228"/>
      <c r="G11" s="227"/>
      <c r="H11" s="229"/>
      <c r="I11" s="229"/>
    </row>
    <row r="12" spans="1:9" ht="33" customHeight="1">
      <c r="A12" s="230"/>
      <c r="B12" s="230"/>
      <c r="C12" s="227"/>
      <c r="D12" s="227"/>
      <c r="E12" s="227"/>
      <c r="F12" s="228"/>
      <c r="G12" s="227"/>
      <c r="H12" s="203" t="s">
        <v>116</v>
      </c>
      <c r="I12" s="203" t="s">
        <v>95</v>
      </c>
    </row>
    <row r="13" spans="1:10" s="50" customFormat="1" ht="24" customHeight="1">
      <c r="A13" s="144"/>
      <c r="B13" s="144" t="s">
        <v>166</v>
      </c>
      <c r="C13" s="159" t="s">
        <v>164</v>
      </c>
      <c r="D13" s="160"/>
      <c r="E13" s="161"/>
      <c r="F13" s="162"/>
      <c r="G13" s="160"/>
      <c r="H13" s="146">
        <f>H14+H45+H50+H55+H69+H78+H86</f>
        <v>10945289.17</v>
      </c>
      <c r="I13" s="146">
        <f>I14+I45+I50+I55+I69+I78+I86</f>
        <v>10471433.260000002</v>
      </c>
      <c r="J13" s="49"/>
    </row>
    <row r="14" spans="1:9" ht="15" customHeight="1">
      <c r="A14" s="175"/>
      <c r="B14" s="176" t="s">
        <v>96</v>
      </c>
      <c r="C14" s="177" t="s">
        <v>164</v>
      </c>
      <c r="D14" s="178" t="s">
        <v>18</v>
      </c>
      <c r="E14" s="178"/>
      <c r="F14" s="179"/>
      <c r="G14" s="179"/>
      <c r="H14" s="180">
        <f>H15+H19+H30+H34</f>
        <v>4928294.42</v>
      </c>
      <c r="I14" s="180">
        <f>I15+I19+I30+I34</f>
        <v>4735605.82</v>
      </c>
    </row>
    <row r="15" spans="1:10" ht="29.25" customHeight="1">
      <c r="A15" s="181"/>
      <c r="B15" s="182" t="s">
        <v>167</v>
      </c>
      <c r="C15" s="183" t="s">
        <v>164</v>
      </c>
      <c r="D15" s="184" t="s">
        <v>18</v>
      </c>
      <c r="E15" s="184" t="s">
        <v>20</v>
      </c>
      <c r="F15" s="185"/>
      <c r="G15" s="185"/>
      <c r="H15" s="186">
        <f aca="true" t="shared" si="0" ref="H15:I17">H16</f>
        <v>595325.63</v>
      </c>
      <c r="I15" s="186">
        <f t="shared" si="0"/>
        <v>595325.63</v>
      </c>
      <c r="J15" s="47"/>
    </row>
    <row r="16" spans="1:10" ht="15" customHeight="1">
      <c r="A16" s="51"/>
      <c r="B16" s="52" t="s">
        <v>168</v>
      </c>
      <c r="C16" s="55" t="s">
        <v>164</v>
      </c>
      <c r="D16" s="53" t="s">
        <v>18</v>
      </c>
      <c r="E16" s="53" t="s">
        <v>20</v>
      </c>
      <c r="F16" s="54" t="s">
        <v>117</v>
      </c>
      <c r="G16" s="54"/>
      <c r="H16" s="129">
        <f t="shared" si="0"/>
        <v>595325.63</v>
      </c>
      <c r="I16" s="129">
        <f t="shared" si="0"/>
        <v>595325.63</v>
      </c>
      <c r="J16" s="47"/>
    </row>
    <row r="17" spans="1:9" ht="15" customHeight="1">
      <c r="A17" s="51"/>
      <c r="B17" s="52" t="s">
        <v>118</v>
      </c>
      <c r="C17" s="55" t="s">
        <v>164</v>
      </c>
      <c r="D17" s="53" t="s">
        <v>18</v>
      </c>
      <c r="E17" s="53" t="s">
        <v>20</v>
      </c>
      <c r="F17" s="54" t="s">
        <v>119</v>
      </c>
      <c r="G17" s="54"/>
      <c r="H17" s="129">
        <f t="shared" si="0"/>
        <v>595325.63</v>
      </c>
      <c r="I17" s="129">
        <f t="shared" si="0"/>
        <v>595325.63</v>
      </c>
    </row>
    <row r="18" spans="1:9" ht="15" customHeight="1">
      <c r="A18" s="51"/>
      <c r="B18" s="52" t="s">
        <v>214</v>
      </c>
      <c r="C18" s="55" t="s">
        <v>164</v>
      </c>
      <c r="D18" s="53" t="s">
        <v>18</v>
      </c>
      <c r="E18" s="53" t="s">
        <v>20</v>
      </c>
      <c r="F18" s="54" t="s">
        <v>119</v>
      </c>
      <c r="G18" s="54" t="s">
        <v>213</v>
      </c>
      <c r="H18" s="129">
        <v>595325.63</v>
      </c>
      <c r="I18" s="129">
        <v>595325.63</v>
      </c>
    </row>
    <row r="19" spans="1:9" ht="30.75" customHeight="1">
      <c r="A19" s="181"/>
      <c r="B19" s="182" t="s">
        <v>97</v>
      </c>
      <c r="C19" s="187" t="s">
        <v>164</v>
      </c>
      <c r="D19" s="188" t="s">
        <v>18</v>
      </c>
      <c r="E19" s="188" t="s">
        <v>42</v>
      </c>
      <c r="F19" s="185"/>
      <c r="G19" s="185"/>
      <c r="H19" s="186">
        <f>H20+H26</f>
        <v>1950336.75</v>
      </c>
      <c r="I19" s="186">
        <f>I20+I26</f>
        <v>1762025.4000000001</v>
      </c>
    </row>
    <row r="20" spans="1:9" ht="15" customHeight="1">
      <c r="A20" s="163"/>
      <c r="B20" s="132" t="s">
        <v>168</v>
      </c>
      <c r="C20" s="164" t="s">
        <v>164</v>
      </c>
      <c r="D20" s="165" t="s">
        <v>18</v>
      </c>
      <c r="E20" s="165" t="s">
        <v>42</v>
      </c>
      <c r="F20" s="135" t="s">
        <v>117</v>
      </c>
      <c r="G20" s="135"/>
      <c r="H20" s="136">
        <f>H21</f>
        <v>1893736.75</v>
      </c>
      <c r="I20" s="136">
        <f>I21</f>
        <v>1705425.4000000001</v>
      </c>
    </row>
    <row r="21" spans="1:9" ht="15" customHeight="1">
      <c r="A21" s="56"/>
      <c r="B21" s="52" t="s">
        <v>121</v>
      </c>
      <c r="C21" s="127" t="s">
        <v>164</v>
      </c>
      <c r="D21" s="57" t="s">
        <v>18</v>
      </c>
      <c r="E21" s="57" t="s">
        <v>42</v>
      </c>
      <c r="F21" s="58" t="s">
        <v>122</v>
      </c>
      <c r="G21" s="58"/>
      <c r="H21" s="130">
        <f>H22+H23+H24+H25</f>
        <v>1893736.75</v>
      </c>
      <c r="I21" s="130">
        <f>I22+I23+I24+I25</f>
        <v>1705425.4000000001</v>
      </c>
    </row>
    <row r="22" spans="1:9" ht="15" customHeight="1">
      <c r="A22" s="51"/>
      <c r="B22" s="52" t="s">
        <v>214</v>
      </c>
      <c r="C22" s="60" t="s">
        <v>164</v>
      </c>
      <c r="D22" s="59" t="s">
        <v>18</v>
      </c>
      <c r="E22" s="59" t="s">
        <v>42</v>
      </c>
      <c r="F22" s="58" t="s">
        <v>122</v>
      </c>
      <c r="G22" s="54" t="s">
        <v>213</v>
      </c>
      <c r="H22" s="130">
        <v>1552200</v>
      </c>
      <c r="I22" s="130">
        <v>1552200</v>
      </c>
    </row>
    <row r="23" spans="1:9" s="65" customFormat="1" ht="15" customHeight="1">
      <c r="A23" s="64"/>
      <c r="B23" s="62" t="s">
        <v>216</v>
      </c>
      <c r="C23" s="63" t="s">
        <v>164</v>
      </c>
      <c r="D23" s="61" t="s">
        <v>18</v>
      </c>
      <c r="E23" s="61" t="s">
        <v>42</v>
      </c>
      <c r="F23" s="58" t="s">
        <v>122</v>
      </c>
      <c r="G23" s="58" t="s">
        <v>215</v>
      </c>
      <c r="H23" s="130">
        <v>340422.75</v>
      </c>
      <c r="I23" s="130">
        <v>152433.8</v>
      </c>
    </row>
    <row r="24" spans="1:9" s="65" customFormat="1" ht="15" customHeight="1">
      <c r="A24" s="64"/>
      <c r="B24" s="62" t="s">
        <v>219</v>
      </c>
      <c r="C24" s="63" t="s">
        <v>164</v>
      </c>
      <c r="D24" s="61" t="s">
        <v>18</v>
      </c>
      <c r="E24" s="61" t="s">
        <v>42</v>
      </c>
      <c r="F24" s="58" t="s">
        <v>122</v>
      </c>
      <c r="G24" s="58" t="s">
        <v>217</v>
      </c>
      <c r="H24" s="130">
        <v>114</v>
      </c>
      <c r="I24" s="130">
        <v>114</v>
      </c>
    </row>
    <row r="25" spans="1:9" s="65" customFormat="1" ht="15" customHeight="1">
      <c r="A25" s="64"/>
      <c r="B25" s="62" t="s">
        <v>220</v>
      </c>
      <c r="C25" s="63" t="s">
        <v>164</v>
      </c>
      <c r="D25" s="61" t="s">
        <v>18</v>
      </c>
      <c r="E25" s="61" t="s">
        <v>42</v>
      </c>
      <c r="F25" s="58" t="s">
        <v>122</v>
      </c>
      <c r="G25" s="58" t="s">
        <v>218</v>
      </c>
      <c r="H25" s="130">
        <v>1000</v>
      </c>
      <c r="I25" s="130">
        <v>677.6</v>
      </c>
    </row>
    <row r="26" spans="1:9" s="65" customFormat="1" ht="15" customHeight="1">
      <c r="A26" s="64"/>
      <c r="B26" s="62" t="s">
        <v>221</v>
      </c>
      <c r="C26" s="63" t="s">
        <v>164</v>
      </c>
      <c r="D26" s="61" t="s">
        <v>18</v>
      </c>
      <c r="E26" s="61" t="s">
        <v>42</v>
      </c>
      <c r="F26" s="58" t="s">
        <v>224</v>
      </c>
      <c r="G26" s="58"/>
      <c r="H26" s="130">
        <f aca="true" t="shared" si="1" ref="H26:I28">H27</f>
        <v>56600</v>
      </c>
      <c r="I26" s="130">
        <f t="shared" si="1"/>
        <v>56600</v>
      </c>
    </row>
    <row r="27" spans="1:9" s="65" customFormat="1" ht="28.5" customHeight="1">
      <c r="A27" s="64"/>
      <c r="B27" s="62" t="s">
        <v>222</v>
      </c>
      <c r="C27" s="63" t="s">
        <v>164</v>
      </c>
      <c r="D27" s="61" t="s">
        <v>18</v>
      </c>
      <c r="E27" s="61" t="s">
        <v>42</v>
      </c>
      <c r="F27" s="58" t="s">
        <v>225</v>
      </c>
      <c r="G27" s="58"/>
      <c r="H27" s="130">
        <f t="shared" si="1"/>
        <v>56600</v>
      </c>
      <c r="I27" s="130">
        <f t="shared" si="1"/>
        <v>56600</v>
      </c>
    </row>
    <row r="28" spans="1:9" s="65" customFormat="1" ht="15" customHeight="1">
      <c r="A28" s="64"/>
      <c r="B28" s="62" t="s">
        <v>216</v>
      </c>
      <c r="C28" s="63" t="s">
        <v>164</v>
      </c>
      <c r="D28" s="61" t="s">
        <v>18</v>
      </c>
      <c r="E28" s="61" t="s">
        <v>42</v>
      </c>
      <c r="F28" s="58" t="s">
        <v>226</v>
      </c>
      <c r="G28" s="58"/>
      <c r="H28" s="130">
        <f t="shared" si="1"/>
        <v>56600</v>
      </c>
      <c r="I28" s="130">
        <f t="shared" si="1"/>
        <v>56600</v>
      </c>
    </row>
    <row r="29" spans="1:9" s="65" customFormat="1" ht="15" customHeight="1">
      <c r="A29" s="64"/>
      <c r="B29" s="62" t="s">
        <v>223</v>
      </c>
      <c r="C29" s="63" t="s">
        <v>164</v>
      </c>
      <c r="D29" s="61" t="s">
        <v>18</v>
      </c>
      <c r="E29" s="61" t="s">
        <v>42</v>
      </c>
      <c r="F29" s="58" t="s">
        <v>226</v>
      </c>
      <c r="G29" s="58" t="s">
        <v>215</v>
      </c>
      <c r="H29" s="130">
        <v>56600</v>
      </c>
      <c r="I29" s="130">
        <v>56600</v>
      </c>
    </row>
    <row r="30" spans="1:9" s="65" customFormat="1" ht="15" customHeight="1">
      <c r="A30" s="189"/>
      <c r="B30" s="190" t="s">
        <v>175</v>
      </c>
      <c r="C30" s="191" t="s">
        <v>164</v>
      </c>
      <c r="D30" s="192" t="s">
        <v>18</v>
      </c>
      <c r="E30" s="192" t="s">
        <v>45</v>
      </c>
      <c r="F30" s="193"/>
      <c r="G30" s="193"/>
      <c r="H30" s="194">
        <f aca="true" t="shared" si="2" ref="H30:I32">H31</f>
        <v>3000</v>
      </c>
      <c r="I30" s="194">
        <f t="shared" si="2"/>
        <v>0</v>
      </c>
    </row>
    <row r="31" spans="1:9" s="65" customFormat="1" ht="15" customHeight="1">
      <c r="A31" s="64"/>
      <c r="B31" s="52" t="s">
        <v>175</v>
      </c>
      <c r="C31" s="63" t="s">
        <v>164</v>
      </c>
      <c r="D31" s="61" t="s">
        <v>18</v>
      </c>
      <c r="E31" s="61" t="s">
        <v>45</v>
      </c>
      <c r="F31" s="58" t="s">
        <v>176</v>
      </c>
      <c r="G31" s="58"/>
      <c r="H31" s="130">
        <f t="shared" si="2"/>
        <v>3000</v>
      </c>
      <c r="I31" s="130">
        <f t="shared" si="2"/>
        <v>0</v>
      </c>
    </row>
    <row r="32" spans="1:9" s="65" customFormat="1" ht="15" customHeight="1">
      <c r="A32" s="64"/>
      <c r="B32" s="52" t="s">
        <v>177</v>
      </c>
      <c r="C32" s="63" t="s">
        <v>164</v>
      </c>
      <c r="D32" s="61" t="s">
        <v>18</v>
      </c>
      <c r="E32" s="61" t="s">
        <v>45</v>
      </c>
      <c r="F32" s="58" t="s">
        <v>178</v>
      </c>
      <c r="G32" s="58"/>
      <c r="H32" s="130">
        <f t="shared" si="2"/>
        <v>3000</v>
      </c>
      <c r="I32" s="130">
        <f t="shared" si="2"/>
        <v>0</v>
      </c>
    </row>
    <row r="33" spans="1:9" s="65" customFormat="1" ht="15" customHeight="1">
      <c r="A33" s="64"/>
      <c r="B33" s="52" t="s">
        <v>179</v>
      </c>
      <c r="C33" s="63" t="s">
        <v>164</v>
      </c>
      <c r="D33" s="61" t="s">
        <v>18</v>
      </c>
      <c r="E33" s="61" t="s">
        <v>45</v>
      </c>
      <c r="F33" s="58" t="s">
        <v>178</v>
      </c>
      <c r="G33" s="58" t="s">
        <v>180</v>
      </c>
      <c r="H33" s="130">
        <v>3000</v>
      </c>
      <c r="I33" s="130">
        <v>0</v>
      </c>
    </row>
    <row r="34" spans="1:9" s="65" customFormat="1" ht="15" customHeight="1">
      <c r="A34" s="195"/>
      <c r="B34" s="182" t="s">
        <v>181</v>
      </c>
      <c r="C34" s="183" t="s">
        <v>164</v>
      </c>
      <c r="D34" s="184" t="s">
        <v>18</v>
      </c>
      <c r="E34" s="184" t="s">
        <v>182</v>
      </c>
      <c r="F34" s="185"/>
      <c r="G34" s="185"/>
      <c r="H34" s="186">
        <f>H35+H41</f>
        <v>2379632.04</v>
      </c>
      <c r="I34" s="186">
        <f>I35+I41</f>
        <v>2378254.79</v>
      </c>
    </row>
    <row r="35" spans="1:9" s="65" customFormat="1" ht="15" customHeight="1">
      <c r="A35" s="56"/>
      <c r="B35" s="52" t="s">
        <v>227</v>
      </c>
      <c r="C35" s="63" t="s">
        <v>164</v>
      </c>
      <c r="D35" s="61" t="s">
        <v>18</v>
      </c>
      <c r="E35" s="61" t="s">
        <v>182</v>
      </c>
      <c r="F35" s="58" t="s">
        <v>183</v>
      </c>
      <c r="G35" s="58"/>
      <c r="H35" s="130">
        <f>H36</f>
        <v>2350179.79</v>
      </c>
      <c r="I35" s="130">
        <f>I36</f>
        <v>2348802.54</v>
      </c>
    </row>
    <row r="36" spans="1:9" s="65" customFormat="1" ht="15" customHeight="1">
      <c r="A36" s="64"/>
      <c r="B36" s="52" t="s">
        <v>184</v>
      </c>
      <c r="C36" s="63" t="s">
        <v>164</v>
      </c>
      <c r="D36" s="61" t="s">
        <v>18</v>
      </c>
      <c r="E36" s="61" t="s">
        <v>182</v>
      </c>
      <c r="F36" s="58" t="s">
        <v>123</v>
      </c>
      <c r="G36" s="58"/>
      <c r="H36" s="130">
        <f>H37+H38+H39+H40</f>
        <v>2350179.79</v>
      </c>
      <c r="I36" s="130">
        <f>I37+I38+I39+I40</f>
        <v>2348802.54</v>
      </c>
    </row>
    <row r="37" spans="1:9" s="65" customFormat="1" ht="15" customHeight="1">
      <c r="A37" s="64"/>
      <c r="B37" s="52" t="s">
        <v>214</v>
      </c>
      <c r="C37" s="63" t="s">
        <v>164</v>
      </c>
      <c r="D37" s="61" t="s">
        <v>18</v>
      </c>
      <c r="E37" s="61" t="s">
        <v>182</v>
      </c>
      <c r="F37" s="58" t="s">
        <v>123</v>
      </c>
      <c r="G37" s="58" t="s">
        <v>228</v>
      </c>
      <c r="H37" s="130">
        <v>1697000</v>
      </c>
      <c r="I37" s="130">
        <v>1697000</v>
      </c>
    </row>
    <row r="38" spans="1:9" s="65" customFormat="1" ht="15" customHeight="1">
      <c r="A38" s="64"/>
      <c r="B38" s="62" t="s">
        <v>169</v>
      </c>
      <c r="C38" s="63" t="s">
        <v>164</v>
      </c>
      <c r="D38" s="61" t="s">
        <v>18</v>
      </c>
      <c r="E38" s="61" t="s">
        <v>182</v>
      </c>
      <c r="F38" s="58" t="s">
        <v>123</v>
      </c>
      <c r="G38" s="58" t="s">
        <v>215</v>
      </c>
      <c r="H38" s="130">
        <v>651079.79</v>
      </c>
      <c r="I38" s="130">
        <v>651079.79</v>
      </c>
    </row>
    <row r="39" spans="1:9" s="65" customFormat="1" ht="15" customHeight="1">
      <c r="A39" s="64"/>
      <c r="B39" s="62" t="s">
        <v>219</v>
      </c>
      <c r="C39" s="63" t="s">
        <v>164</v>
      </c>
      <c r="D39" s="61" t="s">
        <v>18</v>
      </c>
      <c r="E39" s="61" t="s">
        <v>182</v>
      </c>
      <c r="F39" s="58" t="s">
        <v>123</v>
      </c>
      <c r="G39" s="58" t="s">
        <v>217</v>
      </c>
      <c r="H39" s="130">
        <v>1000</v>
      </c>
      <c r="I39" s="130">
        <v>198.72</v>
      </c>
    </row>
    <row r="40" spans="1:9" s="65" customFormat="1" ht="15" customHeight="1">
      <c r="A40" s="64"/>
      <c r="B40" s="62" t="s">
        <v>220</v>
      </c>
      <c r="C40" s="63" t="s">
        <v>164</v>
      </c>
      <c r="D40" s="61" t="s">
        <v>18</v>
      </c>
      <c r="E40" s="61" t="s">
        <v>182</v>
      </c>
      <c r="F40" s="58" t="s">
        <v>123</v>
      </c>
      <c r="G40" s="58" t="s">
        <v>218</v>
      </c>
      <c r="H40" s="130">
        <v>1100</v>
      </c>
      <c r="I40" s="130">
        <v>524.03</v>
      </c>
    </row>
    <row r="41" spans="1:9" s="65" customFormat="1" ht="15" customHeight="1">
      <c r="A41" s="64"/>
      <c r="B41" s="62" t="s">
        <v>170</v>
      </c>
      <c r="C41" s="63" t="s">
        <v>164</v>
      </c>
      <c r="D41" s="61" t="s">
        <v>18</v>
      </c>
      <c r="E41" s="61" t="s">
        <v>182</v>
      </c>
      <c r="F41" s="58" t="s">
        <v>171</v>
      </c>
      <c r="G41" s="58"/>
      <c r="H41" s="130">
        <f aca="true" t="shared" si="3" ref="H41:I43">H42</f>
        <v>29452.25</v>
      </c>
      <c r="I41" s="130">
        <f t="shared" si="3"/>
        <v>29452.25</v>
      </c>
    </row>
    <row r="42" spans="1:9" s="65" customFormat="1" ht="41.25" customHeight="1">
      <c r="A42" s="64"/>
      <c r="B42" s="62" t="s">
        <v>172</v>
      </c>
      <c r="C42" s="63" t="s">
        <v>164</v>
      </c>
      <c r="D42" s="61" t="s">
        <v>18</v>
      </c>
      <c r="E42" s="61" t="s">
        <v>42</v>
      </c>
      <c r="F42" s="58" t="s">
        <v>174</v>
      </c>
      <c r="G42" s="58"/>
      <c r="H42" s="130">
        <f t="shared" si="3"/>
        <v>29452.25</v>
      </c>
      <c r="I42" s="130">
        <f t="shared" si="3"/>
        <v>29452.25</v>
      </c>
    </row>
    <row r="43" spans="1:9" ht="28.5" customHeight="1">
      <c r="A43" s="56"/>
      <c r="B43" s="62" t="s">
        <v>229</v>
      </c>
      <c r="C43" s="63" t="s">
        <v>164</v>
      </c>
      <c r="D43" s="61" t="s">
        <v>18</v>
      </c>
      <c r="E43" s="61" t="s">
        <v>42</v>
      </c>
      <c r="F43" s="58" t="s">
        <v>173</v>
      </c>
      <c r="G43" s="58"/>
      <c r="H43" s="130">
        <f t="shared" si="3"/>
        <v>29452.25</v>
      </c>
      <c r="I43" s="130">
        <f t="shared" si="3"/>
        <v>29452.25</v>
      </c>
    </row>
    <row r="44" spans="1:9" ht="15" customHeight="1">
      <c r="A44" s="56"/>
      <c r="B44" s="62" t="s">
        <v>216</v>
      </c>
      <c r="C44" s="63" t="s">
        <v>164</v>
      </c>
      <c r="D44" s="61" t="s">
        <v>18</v>
      </c>
      <c r="E44" s="61" t="s">
        <v>42</v>
      </c>
      <c r="F44" s="58" t="s">
        <v>173</v>
      </c>
      <c r="G44" s="58" t="s">
        <v>215</v>
      </c>
      <c r="H44" s="130">
        <v>29452.25</v>
      </c>
      <c r="I44" s="130">
        <v>29452.25</v>
      </c>
    </row>
    <row r="45" spans="1:9" s="65" customFormat="1" ht="15" customHeight="1">
      <c r="A45" s="175"/>
      <c r="B45" s="176" t="s">
        <v>98</v>
      </c>
      <c r="C45" s="177" t="s">
        <v>164</v>
      </c>
      <c r="D45" s="178" t="s">
        <v>20</v>
      </c>
      <c r="E45" s="178"/>
      <c r="F45" s="179"/>
      <c r="G45" s="179"/>
      <c r="H45" s="180">
        <f aca="true" t="shared" si="4" ref="H45:I48">H46</f>
        <v>154560</v>
      </c>
      <c r="I45" s="180">
        <f t="shared" si="4"/>
        <v>154560</v>
      </c>
    </row>
    <row r="46" spans="1:9" s="65" customFormat="1" ht="15" customHeight="1">
      <c r="A46" s="181"/>
      <c r="B46" s="182" t="s">
        <v>99</v>
      </c>
      <c r="C46" s="183" t="s">
        <v>164</v>
      </c>
      <c r="D46" s="184" t="s">
        <v>20</v>
      </c>
      <c r="E46" s="184" t="s">
        <v>74</v>
      </c>
      <c r="F46" s="185"/>
      <c r="G46" s="185"/>
      <c r="H46" s="186">
        <f t="shared" si="4"/>
        <v>154560</v>
      </c>
      <c r="I46" s="186">
        <f t="shared" si="4"/>
        <v>154560</v>
      </c>
    </row>
    <row r="47" spans="1:9" s="65" customFormat="1" ht="15" customHeight="1">
      <c r="A47" s="66"/>
      <c r="B47" s="52" t="s">
        <v>124</v>
      </c>
      <c r="C47" s="55" t="s">
        <v>164</v>
      </c>
      <c r="D47" s="53" t="s">
        <v>20</v>
      </c>
      <c r="E47" s="53" t="s">
        <v>74</v>
      </c>
      <c r="F47" s="54" t="s">
        <v>125</v>
      </c>
      <c r="G47" s="54"/>
      <c r="H47" s="129">
        <f t="shared" si="4"/>
        <v>154560</v>
      </c>
      <c r="I47" s="129">
        <f t="shared" si="4"/>
        <v>154560</v>
      </c>
    </row>
    <row r="48" spans="1:9" s="65" customFormat="1" ht="15" customHeight="1">
      <c r="A48" s="66"/>
      <c r="B48" s="52" t="s">
        <v>126</v>
      </c>
      <c r="C48" s="55" t="s">
        <v>164</v>
      </c>
      <c r="D48" s="53" t="s">
        <v>20</v>
      </c>
      <c r="E48" s="53" t="s">
        <v>74</v>
      </c>
      <c r="F48" s="54" t="s">
        <v>127</v>
      </c>
      <c r="G48" s="54"/>
      <c r="H48" s="129">
        <f t="shared" si="4"/>
        <v>154560</v>
      </c>
      <c r="I48" s="129">
        <f t="shared" si="4"/>
        <v>154560</v>
      </c>
    </row>
    <row r="49" spans="1:9" s="65" customFormat="1" ht="15" customHeight="1">
      <c r="A49" s="66"/>
      <c r="B49" s="52" t="s">
        <v>214</v>
      </c>
      <c r="C49" s="55" t="s">
        <v>164</v>
      </c>
      <c r="D49" s="53" t="s">
        <v>20</v>
      </c>
      <c r="E49" s="53" t="s">
        <v>74</v>
      </c>
      <c r="F49" s="54" t="s">
        <v>127</v>
      </c>
      <c r="G49" s="54" t="s">
        <v>213</v>
      </c>
      <c r="H49" s="129">
        <v>154560</v>
      </c>
      <c r="I49" s="129">
        <v>154560</v>
      </c>
    </row>
    <row r="50" spans="1:9" s="65" customFormat="1" ht="15" customHeight="1">
      <c r="A50" s="175"/>
      <c r="B50" s="176" t="s">
        <v>100</v>
      </c>
      <c r="C50" s="177" t="s">
        <v>164</v>
      </c>
      <c r="D50" s="178" t="s">
        <v>74</v>
      </c>
      <c r="E50" s="178"/>
      <c r="F50" s="179"/>
      <c r="G50" s="179"/>
      <c r="H50" s="180">
        <f aca="true" t="shared" si="5" ref="H50:I53">H51</f>
        <v>30000</v>
      </c>
      <c r="I50" s="180">
        <f t="shared" si="5"/>
        <v>0</v>
      </c>
    </row>
    <row r="51" spans="1:9" s="65" customFormat="1" ht="28.5" customHeight="1">
      <c r="A51" s="181"/>
      <c r="B51" s="182" t="s">
        <v>101</v>
      </c>
      <c r="C51" s="183" t="s">
        <v>164</v>
      </c>
      <c r="D51" s="184" t="s">
        <v>74</v>
      </c>
      <c r="E51" s="184" t="s">
        <v>82</v>
      </c>
      <c r="F51" s="185"/>
      <c r="G51" s="185"/>
      <c r="H51" s="186">
        <f t="shared" si="5"/>
        <v>30000</v>
      </c>
      <c r="I51" s="186">
        <f t="shared" si="5"/>
        <v>0</v>
      </c>
    </row>
    <row r="52" spans="1:9" s="65" customFormat="1" ht="27" customHeight="1">
      <c r="A52" s="51"/>
      <c r="B52" s="52" t="s">
        <v>128</v>
      </c>
      <c r="C52" s="55" t="s">
        <v>164</v>
      </c>
      <c r="D52" s="53" t="s">
        <v>74</v>
      </c>
      <c r="E52" s="53" t="s">
        <v>82</v>
      </c>
      <c r="F52" s="54" t="s">
        <v>129</v>
      </c>
      <c r="G52" s="54"/>
      <c r="H52" s="129">
        <f t="shared" si="5"/>
        <v>30000</v>
      </c>
      <c r="I52" s="129">
        <f t="shared" si="5"/>
        <v>0</v>
      </c>
    </row>
    <row r="53" spans="1:9" s="65" customFormat="1" ht="27.75" customHeight="1">
      <c r="A53" s="51"/>
      <c r="B53" s="52" t="s">
        <v>130</v>
      </c>
      <c r="C53" s="55" t="s">
        <v>164</v>
      </c>
      <c r="D53" s="53" t="s">
        <v>74</v>
      </c>
      <c r="E53" s="53" t="s">
        <v>82</v>
      </c>
      <c r="F53" s="54" t="s">
        <v>131</v>
      </c>
      <c r="G53" s="54"/>
      <c r="H53" s="129">
        <f t="shared" si="5"/>
        <v>30000</v>
      </c>
      <c r="I53" s="129">
        <f t="shared" si="5"/>
        <v>0</v>
      </c>
    </row>
    <row r="54" spans="1:9" s="65" customFormat="1" ht="15" customHeight="1">
      <c r="A54" s="51"/>
      <c r="B54" s="52" t="s">
        <v>216</v>
      </c>
      <c r="C54" s="55" t="s">
        <v>164</v>
      </c>
      <c r="D54" s="53" t="s">
        <v>74</v>
      </c>
      <c r="E54" s="53" t="s">
        <v>82</v>
      </c>
      <c r="F54" s="54" t="s">
        <v>131</v>
      </c>
      <c r="G54" s="54" t="s">
        <v>215</v>
      </c>
      <c r="H54" s="129">
        <v>30000</v>
      </c>
      <c r="I54" s="129">
        <v>0</v>
      </c>
    </row>
    <row r="55" spans="1:9" ht="15" customHeight="1">
      <c r="A55" s="175"/>
      <c r="B55" s="176" t="s">
        <v>102</v>
      </c>
      <c r="C55" s="177" t="s">
        <v>164</v>
      </c>
      <c r="D55" s="178" t="s">
        <v>42</v>
      </c>
      <c r="E55" s="178"/>
      <c r="F55" s="179"/>
      <c r="G55" s="179"/>
      <c r="H55" s="180">
        <f>H56</f>
        <v>1699811.81</v>
      </c>
      <c r="I55" s="180">
        <f>I56</f>
        <v>1493875.13</v>
      </c>
    </row>
    <row r="56" spans="1:9" ht="15" customHeight="1">
      <c r="A56" s="181"/>
      <c r="B56" s="182" t="s">
        <v>185</v>
      </c>
      <c r="C56" s="183" t="s">
        <v>164</v>
      </c>
      <c r="D56" s="184" t="s">
        <v>42</v>
      </c>
      <c r="E56" s="184" t="s">
        <v>82</v>
      </c>
      <c r="F56" s="185"/>
      <c r="G56" s="185"/>
      <c r="H56" s="186">
        <f>H57+H61+H65</f>
        <v>1699811.81</v>
      </c>
      <c r="I56" s="186">
        <f>I57+I61+I65</f>
        <v>1493875.13</v>
      </c>
    </row>
    <row r="57" spans="1:9" ht="15" customHeight="1">
      <c r="A57" s="131"/>
      <c r="B57" s="132" t="s">
        <v>186</v>
      </c>
      <c r="C57" s="133" t="s">
        <v>164</v>
      </c>
      <c r="D57" s="134" t="s">
        <v>42</v>
      </c>
      <c r="E57" s="134" t="s">
        <v>82</v>
      </c>
      <c r="F57" s="135" t="s">
        <v>187</v>
      </c>
      <c r="G57" s="135"/>
      <c r="H57" s="136">
        <f aca="true" t="shared" si="6" ref="H57:I59">H58</f>
        <v>504206.31000000006</v>
      </c>
      <c r="I57" s="136">
        <f t="shared" si="6"/>
        <v>298269.63</v>
      </c>
    </row>
    <row r="58" spans="1:9" ht="15" customHeight="1">
      <c r="A58" s="141"/>
      <c r="B58" s="142" t="s">
        <v>188</v>
      </c>
      <c r="C58" s="143" t="s">
        <v>164</v>
      </c>
      <c r="D58" s="144" t="s">
        <v>42</v>
      </c>
      <c r="E58" s="144" t="s">
        <v>82</v>
      </c>
      <c r="F58" s="145" t="s">
        <v>189</v>
      </c>
      <c r="G58" s="145"/>
      <c r="H58" s="146">
        <f t="shared" si="6"/>
        <v>504206.31000000006</v>
      </c>
      <c r="I58" s="146">
        <f t="shared" si="6"/>
        <v>298269.63</v>
      </c>
    </row>
    <row r="59" spans="1:9" ht="15" customHeight="1">
      <c r="A59" s="51"/>
      <c r="B59" s="52" t="s">
        <v>188</v>
      </c>
      <c r="C59" s="55" t="s">
        <v>164</v>
      </c>
      <c r="D59" s="53" t="s">
        <v>42</v>
      </c>
      <c r="E59" s="53" t="s">
        <v>82</v>
      </c>
      <c r="F59" s="54" t="s">
        <v>190</v>
      </c>
      <c r="G59" s="54"/>
      <c r="H59" s="129">
        <f t="shared" si="6"/>
        <v>504206.31000000006</v>
      </c>
      <c r="I59" s="129">
        <f t="shared" si="6"/>
        <v>298269.63</v>
      </c>
    </row>
    <row r="60" spans="1:9" ht="15" customHeight="1">
      <c r="A60" s="51"/>
      <c r="B60" s="52" t="s">
        <v>216</v>
      </c>
      <c r="C60" s="55" t="s">
        <v>164</v>
      </c>
      <c r="D60" s="53" t="s">
        <v>42</v>
      </c>
      <c r="E60" s="53" t="s">
        <v>82</v>
      </c>
      <c r="F60" s="54" t="s">
        <v>190</v>
      </c>
      <c r="G60" s="54" t="s">
        <v>215</v>
      </c>
      <c r="H60" s="129">
        <f>779206.31-250000-25000</f>
        <v>504206.31000000006</v>
      </c>
      <c r="I60" s="129">
        <v>298269.63</v>
      </c>
    </row>
    <row r="61" spans="1:9" ht="29.25" customHeight="1">
      <c r="A61" s="51"/>
      <c r="B61" s="52" t="s">
        <v>230</v>
      </c>
      <c r="C61" s="55" t="s">
        <v>164</v>
      </c>
      <c r="D61" s="53" t="s">
        <v>42</v>
      </c>
      <c r="E61" s="53" t="s">
        <v>82</v>
      </c>
      <c r="F61" s="54" t="s">
        <v>233</v>
      </c>
      <c r="G61" s="54"/>
      <c r="H61" s="129">
        <f aca="true" t="shared" si="7" ref="H61:I63">H62</f>
        <v>1195605.5</v>
      </c>
      <c r="I61" s="129">
        <f t="shared" si="7"/>
        <v>1195605.5</v>
      </c>
    </row>
    <row r="62" spans="1:9" ht="15" customHeight="1">
      <c r="A62" s="51"/>
      <c r="B62" s="52" t="s">
        <v>231</v>
      </c>
      <c r="C62" s="55" t="s">
        <v>164</v>
      </c>
      <c r="D62" s="53" t="s">
        <v>42</v>
      </c>
      <c r="E62" s="53" t="s">
        <v>82</v>
      </c>
      <c r="F62" s="54" t="s">
        <v>235</v>
      </c>
      <c r="G62" s="54"/>
      <c r="H62" s="129">
        <f t="shared" si="7"/>
        <v>1195605.5</v>
      </c>
      <c r="I62" s="129">
        <f t="shared" si="7"/>
        <v>1195605.5</v>
      </c>
    </row>
    <row r="63" spans="1:9" ht="30.75" customHeight="1">
      <c r="A63" s="51"/>
      <c r="B63" s="52" t="s">
        <v>232</v>
      </c>
      <c r="C63" s="55" t="s">
        <v>164</v>
      </c>
      <c r="D63" s="53" t="s">
        <v>42</v>
      </c>
      <c r="E63" s="53" t="s">
        <v>82</v>
      </c>
      <c r="F63" s="54" t="s">
        <v>234</v>
      </c>
      <c r="G63" s="54"/>
      <c r="H63" s="129">
        <f t="shared" si="7"/>
        <v>1195605.5</v>
      </c>
      <c r="I63" s="129">
        <f t="shared" si="7"/>
        <v>1195605.5</v>
      </c>
    </row>
    <row r="64" spans="1:9" ht="15" customHeight="1">
      <c r="A64" s="51"/>
      <c r="B64" s="52" t="s">
        <v>216</v>
      </c>
      <c r="C64" s="55" t="s">
        <v>164</v>
      </c>
      <c r="D64" s="53" t="s">
        <v>42</v>
      </c>
      <c r="E64" s="53" t="s">
        <v>82</v>
      </c>
      <c r="F64" s="54" t="s">
        <v>234</v>
      </c>
      <c r="G64" s="54" t="s">
        <v>215</v>
      </c>
      <c r="H64" s="129">
        <v>1195605.5</v>
      </c>
      <c r="I64" s="129">
        <v>1195605.5</v>
      </c>
    </row>
    <row r="65" spans="1:9" ht="15" customHeight="1">
      <c r="A65" s="51"/>
      <c r="B65" s="52" t="s">
        <v>170</v>
      </c>
      <c r="C65" s="55" t="s">
        <v>164</v>
      </c>
      <c r="D65" s="53" t="s">
        <v>42</v>
      </c>
      <c r="E65" s="53" t="s">
        <v>82</v>
      </c>
      <c r="F65" s="54" t="s">
        <v>171</v>
      </c>
      <c r="G65" s="54"/>
      <c r="H65" s="129">
        <f aca="true" t="shared" si="8" ref="H65:I67">H66</f>
        <v>0</v>
      </c>
      <c r="I65" s="129">
        <f t="shared" si="8"/>
        <v>0</v>
      </c>
    </row>
    <row r="66" spans="1:9" ht="28.5" customHeight="1">
      <c r="A66" s="51"/>
      <c r="B66" s="62" t="s">
        <v>191</v>
      </c>
      <c r="C66" s="55" t="s">
        <v>164</v>
      </c>
      <c r="D66" s="53" t="s">
        <v>42</v>
      </c>
      <c r="E66" s="53" t="s">
        <v>82</v>
      </c>
      <c r="F66" s="54" t="s">
        <v>192</v>
      </c>
      <c r="G66" s="54"/>
      <c r="H66" s="129">
        <f t="shared" si="8"/>
        <v>0</v>
      </c>
      <c r="I66" s="129">
        <f t="shared" si="8"/>
        <v>0</v>
      </c>
    </row>
    <row r="67" spans="1:9" ht="33" customHeight="1">
      <c r="A67" s="51"/>
      <c r="B67" s="62" t="s">
        <v>229</v>
      </c>
      <c r="C67" s="55" t="s">
        <v>164</v>
      </c>
      <c r="D67" s="53" t="s">
        <v>42</v>
      </c>
      <c r="E67" s="53" t="s">
        <v>82</v>
      </c>
      <c r="F67" s="54" t="s">
        <v>193</v>
      </c>
      <c r="G67" s="54"/>
      <c r="H67" s="129">
        <f t="shared" si="8"/>
        <v>0</v>
      </c>
      <c r="I67" s="129">
        <f t="shared" si="8"/>
        <v>0</v>
      </c>
    </row>
    <row r="68" spans="1:9" ht="15" customHeight="1">
      <c r="A68" s="51"/>
      <c r="B68" s="62" t="s">
        <v>216</v>
      </c>
      <c r="C68" s="55" t="s">
        <v>164</v>
      </c>
      <c r="D68" s="53" t="s">
        <v>42</v>
      </c>
      <c r="E68" s="53" t="s">
        <v>82</v>
      </c>
      <c r="F68" s="54" t="s">
        <v>193</v>
      </c>
      <c r="G68" s="54" t="s">
        <v>215</v>
      </c>
      <c r="H68" s="129">
        <v>0</v>
      </c>
      <c r="I68" s="129">
        <v>0</v>
      </c>
    </row>
    <row r="69" spans="1:9" s="65" customFormat="1" ht="15" customHeight="1">
      <c r="A69" s="175"/>
      <c r="B69" s="176" t="s">
        <v>103</v>
      </c>
      <c r="C69" s="177" t="s">
        <v>164</v>
      </c>
      <c r="D69" s="178" t="s">
        <v>47</v>
      </c>
      <c r="E69" s="178"/>
      <c r="F69" s="179"/>
      <c r="G69" s="179"/>
      <c r="H69" s="180">
        <f>H70+H74</f>
        <v>3215932.24</v>
      </c>
      <c r="I69" s="180">
        <f>I70+I74</f>
        <v>3215932.24</v>
      </c>
    </row>
    <row r="70" spans="1:9" s="65" customFormat="1" ht="15" customHeight="1">
      <c r="A70" s="197"/>
      <c r="B70" s="198" t="s">
        <v>236</v>
      </c>
      <c r="C70" s="199" t="s">
        <v>164</v>
      </c>
      <c r="D70" s="200" t="s">
        <v>47</v>
      </c>
      <c r="E70" s="200" t="s">
        <v>20</v>
      </c>
      <c r="F70" s="201"/>
      <c r="G70" s="201"/>
      <c r="H70" s="202">
        <f aca="true" t="shared" si="9" ref="H70:I72">H71</f>
        <v>2360000</v>
      </c>
      <c r="I70" s="202">
        <f t="shared" si="9"/>
        <v>2360000</v>
      </c>
    </row>
    <row r="71" spans="1:9" s="65" customFormat="1" ht="15" customHeight="1">
      <c r="A71" s="153"/>
      <c r="B71" s="154" t="s">
        <v>237</v>
      </c>
      <c r="C71" s="155" t="s">
        <v>164</v>
      </c>
      <c r="D71" s="156" t="s">
        <v>47</v>
      </c>
      <c r="E71" s="156" t="s">
        <v>20</v>
      </c>
      <c r="F71" s="157" t="s">
        <v>239</v>
      </c>
      <c r="G71" s="157"/>
      <c r="H71" s="158">
        <f t="shared" si="9"/>
        <v>2360000</v>
      </c>
      <c r="I71" s="158">
        <f t="shared" si="9"/>
        <v>2360000</v>
      </c>
    </row>
    <row r="72" spans="1:9" s="65" customFormat="1" ht="15" customHeight="1">
      <c r="A72" s="153"/>
      <c r="B72" s="154" t="s">
        <v>238</v>
      </c>
      <c r="C72" s="155" t="s">
        <v>164</v>
      </c>
      <c r="D72" s="156" t="s">
        <v>47</v>
      </c>
      <c r="E72" s="156" t="s">
        <v>20</v>
      </c>
      <c r="F72" s="157" t="s">
        <v>240</v>
      </c>
      <c r="G72" s="157"/>
      <c r="H72" s="158">
        <f t="shared" si="9"/>
        <v>2360000</v>
      </c>
      <c r="I72" s="158">
        <f t="shared" si="9"/>
        <v>2360000</v>
      </c>
    </row>
    <row r="73" spans="1:9" s="65" customFormat="1" ht="15" customHeight="1">
      <c r="A73" s="153"/>
      <c r="B73" s="154" t="s">
        <v>216</v>
      </c>
      <c r="C73" s="155" t="s">
        <v>164</v>
      </c>
      <c r="D73" s="156" t="s">
        <v>47</v>
      </c>
      <c r="E73" s="156" t="s">
        <v>20</v>
      </c>
      <c r="F73" s="157" t="s">
        <v>240</v>
      </c>
      <c r="G73" s="157" t="s">
        <v>215</v>
      </c>
      <c r="H73" s="158">
        <v>2360000</v>
      </c>
      <c r="I73" s="158">
        <v>2360000</v>
      </c>
    </row>
    <row r="74" spans="1:9" s="65" customFormat="1" ht="15" customHeight="1">
      <c r="A74" s="196"/>
      <c r="B74" s="190" t="s">
        <v>104</v>
      </c>
      <c r="C74" s="191" t="s">
        <v>164</v>
      </c>
      <c r="D74" s="192" t="s">
        <v>47</v>
      </c>
      <c r="E74" s="192" t="s">
        <v>74</v>
      </c>
      <c r="F74" s="193"/>
      <c r="G74" s="193"/>
      <c r="H74" s="194">
        <f aca="true" t="shared" si="10" ref="H74:I76">H75</f>
        <v>855932.24</v>
      </c>
      <c r="I74" s="194">
        <f t="shared" si="10"/>
        <v>855932.24</v>
      </c>
    </row>
    <row r="75" spans="1:9" s="65" customFormat="1" ht="15" customHeight="1">
      <c r="A75" s="131"/>
      <c r="B75" s="132" t="s">
        <v>104</v>
      </c>
      <c r="C75" s="133" t="s">
        <v>164</v>
      </c>
      <c r="D75" s="134" t="s">
        <v>47</v>
      </c>
      <c r="E75" s="134" t="s">
        <v>74</v>
      </c>
      <c r="F75" s="135" t="s">
        <v>194</v>
      </c>
      <c r="G75" s="135"/>
      <c r="H75" s="136">
        <f t="shared" si="10"/>
        <v>855932.24</v>
      </c>
      <c r="I75" s="136">
        <f t="shared" si="10"/>
        <v>855932.24</v>
      </c>
    </row>
    <row r="76" spans="1:9" s="65" customFormat="1" ht="15" customHeight="1">
      <c r="A76" s="56"/>
      <c r="B76" s="52" t="s">
        <v>195</v>
      </c>
      <c r="C76" s="63" t="s">
        <v>164</v>
      </c>
      <c r="D76" s="61" t="s">
        <v>47</v>
      </c>
      <c r="E76" s="61" t="s">
        <v>74</v>
      </c>
      <c r="F76" s="58" t="s">
        <v>133</v>
      </c>
      <c r="G76" s="58"/>
      <c r="H76" s="130">
        <f t="shared" si="10"/>
        <v>855932.24</v>
      </c>
      <c r="I76" s="130">
        <f t="shared" si="10"/>
        <v>855932.24</v>
      </c>
    </row>
    <row r="77" spans="1:9" s="65" customFormat="1" ht="15" customHeight="1">
      <c r="A77" s="56"/>
      <c r="B77" s="52" t="s">
        <v>216</v>
      </c>
      <c r="C77" s="63" t="s">
        <v>164</v>
      </c>
      <c r="D77" s="61" t="s">
        <v>47</v>
      </c>
      <c r="E77" s="61" t="s">
        <v>74</v>
      </c>
      <c r="F77" s="58" t="s">
        <v>133</v>
      </c>
      <c r="G77" s="58" t="s">
        <v>215</v>
      </c>
      <c r="H77" s="130">
        <f>605932.24+250000</f>
        <v>855932.24</v>
      </c>
      <c r="I77" s="130">
        <v>855932.24</v>
      </c>
    </row>
    <row r="78" spans="1:9" ht="15" customHeight="1">
      <c r="A78" s="175"/>
      <c r="B78" s="176" t="s">
        <v>196</v>
      </c>
      <c r="C78" s="177" t="s">
        <v>164</v>
      </c>
      <c r="D78" s="178" t="s">
        <v>40</v>
      </c>
      <c r="E78" s="178"/>
      <c r="F78" s="179"/>
      <c r="G78" s="179"/>
      <c r="H78" s="180">
        <f>H79</f>
        <v>823690.7</v>
      </c>
      <c r="I78" s="180">
        <f>I79</f>
        <v>778460.07</v>
      </c>
    </row>
    <row r="79" spans="1:9" ht="15" customHeight="1">
      <c r="A79" s="197"/>
      <c r="B79" s="198" t="s">
        <v>134</v>
      </c>
      <c r="C79" s="199" t="s">
        <v>164</v>
      </c>
      <c r="D79" s="200" t="s">
        <v>40</v>
      </c>
      <c r="E79" s="200" t="s">
        <v>18</v>
      </c>
      <c r="F79" s="201"/>
      <c r="G79" s="201"/>
      <c r="H79" s="202">
        <f>H80+H83</f>
        <v>823690.7</v>
      </c>
      <c r="I79" s="202">
        <f>I80+I83</f>
        <v>778460.07</v>
      </c>
    </row>
    <row r="80" spans="1:9" ht="15" customHeight="1">
      <c r="A80" s="147"/>
      <c r="B80" s="148" t="s">
        <v>197</v>
      </c>
      <c r="C80" s="149" t="s">
        <v>164</v>
      </c>
      <c r="D80" s="150" t="s">
        <v>40</v>
      </c>
      <c r="E80" s="150" t="s">
        <v>18</v>
      </c>
      <c r="F80" s="151" t="s">
        <v>135</v>
      </c>
      <c r="G80" s="151"/>
      <c r="H80" s="152">
        <f>H81</f>
        <v>780533.32</v>
      </c>
      <c r="I80" s="152">
        <f>I81</f>
        <v>735302.69</v>
      </c>
    </row>
    <row r="81" spans="1:9" ht="15" customHeight="1">
      <c r="A81" s="51"/>
      <c r="B81" s="52" t="s">
        <v>198</v>
      </c>
      <c r="C81" s="55" t="s">
        <v>164</v>
      </c>
      <c r="D81" s="53" t="s">
        <v>40</v>
      </c>
      <c r="E81" s="53" t="s">
        <v>18</v>
      </c>
      <c r="F81" s="54" t="s">
        <v>199</v>
      </c>
      <c r="G81" s="54"/>
      <c r="H81" s="129">
        <f>H82</f>
        <v>780533.32</v>
      </c>
      <c r="I81" s="129">
        <f>I82</f>
        <v>735302.69</v>
      </c>
    </row>
    <row r="82" spans="1:9" ht="25.5" customHeight="1">
      <c r="A82" s="131"/>
      <c r="B82" s="132" t="s">
        <v>241</v>
      </c>
      <c r="C82" s="133" t="s">
        <v>164</v>
      </c>
      <c r="D82" s="134" t="s">
        <v>40</v>
      </c>
      <c r="E82" s="134" t="s">
        <v>18</v>
      </c>
      <c r="F82" s="135" t="s">
        <v>199</v>
      </c>
      <c r="G82" s="135" t="s">
        <v>164</v>
      </c>
      <c r="H82" s="136">
        <v>780533.32</v>
      </c>
      <c r="I82" s="136">
        <v>735302.69</v>
      </c>
    </row>
    <row r="83" spans="1:9" ht="41.25" customHeight="1">
      <c r="A83" s="153"/>
      <c r="B83" s="154" t="s">
        <v>172</v>
      </c>
      <c r="C83" s="155" t="s">
        <v>164</v>
      </c>
      <c r="D83" s="156" t="s">
        <v>40</v>
      </c>
      <c r="E83" s="156" t="s">
        <v>18</v>
      </c>
      <c r="F83" s="157" t="s">
        <v>174</v>
      </c>
      <c r="G83" s="157"/>
      <c r="H83" s="158">
        <f>H84</f>
        <v>43157.38</v>
      </c>
      <c r="I83" s="158">
        <f>I85</f>
        <v>43157.38</v>
      </c>
    </row>
    <row r="84" spans="1:9" ht="27.75" customHeight="1">
      <c r="A84" s="153"/>
      <c r="B84" s="154" t="s">
        <v>229</v>
      </c>
      <c r="C84" s="155" t="s">
        <v>164</v>
      </c>
      <c r="D84" s="156" t="s">
        <v>40</v>
      </c>
      <c r="E84" s="156" t="s">
        <v>18</v>
      </c>
      <c r="F84" s="157" t="s">
        <v>173</v>
      </c>
      <c r="G84" s="157"/>
      <c r="H84" s="158">
        <f>H85</f>
        <v>43157.38</v>
      </c>
      <c r="I84" s="158">
        <f>I85</f>
        <v>43157.38</v>
      </c>
    </row>
    <row r="85" spans="1:9" ht="27" customHeight="1">
      <c r="A85" s="51"/>
      <c r="B85" s="132" t="s">
        <v>241</v>
      </c>
      <c r="C85" s="55" t="s">
        <v>164</v>
      </c>
      <c r="D85" s="53" t="s">
        <v>40</v>
      </c>
      <c r="E85" s="53" t="s">
        <v>18</v>
      </c>
      <c r="F85" s="54" t="s">
        <v>173</v>
      </c>
      <c r="G85" s="54" t="s">
        <v>164</v>
      </c>
      <c r="H85" s="129">
        <v>43157.38</v>
      </c>
      <c r="I85" s="129">
        <v>43157.38</v>
      </c>
    </row>
    <row r="86" spans="1:9" ht="15" customHeight="1">
      <c r="A86" s="175"/>
      <c r="B86" s="204" t="s">
        <v>106</v>
      </c>
      <c r="C86" s="177" t="s">
        <v>164</v>
      </c>
      <c r="D86" s="178" t="s">
        <v>45</v>
      </c>
      <c r="E86" s="178"/>
      <c r="F86" s="179"/>
      <c r="G86" s="179"/>
      <c r="H86" s="180">
        <f aca="true" t="shared" si="11" ref="H86:I89">H87</f>
        <v>93000</v>
      </c>
      <c r="I86" s="180">
        <f t="shared" si="11"/>
        <v>93000</v>
      </c>
    </row>
    <row r="87" spans="1:9" ht="15" customHeight="1">
      <c r="A87" s="197"/>
      <c r="B87" s="206" t="s">
        <v>242</v>
      </c>
      <c r="C87" s="199" t="s">
        <v>164</v>
      </c>
      <c r="D87" s="200" t="s">
        <v>45</v>
      </c>
      <c r="E87" s="200" t="s">
        <v>18</v>
      </c>
      <c r="F87" s="201"/>
      <c r="G87" s="201"/>
      <c r="H87" s="202">
        <f t="shared" si="11"/>
        <v>93000</v>
      </c>
      <c r="I87" s="202">
        <f t="shared" si="11"/>
        <v>93000</v>
      </c>
    </row>
    <row r="88" spans="1:9" ht="15" customHeight="1">
      <c r="A88" s="51"/>
      <c r="B88" s="132" t="s">
        <v>243</v>
      </c>
      <c r="C88" s="55" t="s">
        <v>164</v>
      </c>
      <c r="D88" s="53" t="s">
        <v>45</v>
      </c>
      <c r="E88" s="53" t="s">
        <v>18</v>
      </c>
      <c r="F88" s="54" t="s">
        <v>245</v>
      </c>
      <c r="G88" s="54"/>
      <c r="H88" s="129">
        <f t="shared" si="11"/>
        <v>93000</v>
      </c>
      <c r="I88" s="129">
        <f t="shared" si="11"/>
        <v>93000</v>
      </c>
    </row>
    <row r="89" spans="1:9" ht="15" customHeight="1">
      <c r="A89" s="51"/>
      <c r="B89" s="132" t="s">
        <v>244</v>
      </c>
      <c r="C89" s="55" t="s">
        <v>164</v>
      </c>
      <c r="D89" s="53" t="s">
        <v>45</v>
      </c>
      <c r="E89" s="53" t="s">
        <v>18</v>
      </c>
      <c r="F89" s="54" t="s">
        <v>246</v>
      </c>
      <c r="G89" s="54"/>
      <c r="H89" s="129">
        <f t="shared" si="11"/>
        <v>93000</v>
      </c>
      <c r="I89" s="129">
        <f t="shared" si="11"/>
        <v>93000</v>
      </c>
    </row>
    <row r="90" spans="1:9" ht="15" customHeight="1">
      <c r="A90" s="51"/>
      <c r="B90" s="132" t="s">
        <v>216</v>
      </c>
      <c r="C90" s="55" t="s">
        <v>164</v>
      </c>
      <c r="D90" s="53" t="s">
        <v>45</v>
      </c>
      <c r="E90" s="53" t="s">
        <v>18</v>
      </c>
      <c r="F90" s="54" t="s">
        <v>246</v>
      </c>
      <c r="G90" s="54" t="s">
        <v>215</v>
      </c>
      <c r="H90" s="129">
        <f>68000+25000</f>
        <v>93000</v>
      </c>
      <c r="I90" s="129">
        <v>93000</v>
      </c>
    </row>
    <row r="91" spans="1:9" s="65" customFormat="1" ht="26.25" customHeight="1">
      <c r="A91" s="137"/>
      <c r="B91" s="138" t="s">
        <v>107</v>
      </c>
      <c r="C91" s="138"/>
      <c r="D91" s="139"/>
      <c r="E91" s="139"/>
      <c r="F91" s="138"/>
      <c r="G91" s="138"/>
      <c r="H91" s="140">
        <f>H13</f>
        <v>10945289.17</v>
      </c>
      <c r="I91" s="140">
        <f>I13</f>
        <v>10471433.260000002</v>
      </c>
    </row>
    <row r="92" spans="8:9" ht="15.75">
      <c r="H92" s="46"/>
      <c r="I92" s="46"/>
    </row>
    <row r="93" spans="8:9" ht="15.75">
      <c r="H93" s="47"/>
      <c r="I93" s="47"/>
    </row>
    <row r="94" spans="8:9" ht="15.75">
      <c r="H94" s="47"/>
      <c r="I94" s="47"/>
    </row>
  </sheetData>
  <sheetProtection/>
  <mergeCells count="10">
    <mergeCell ref="D10:D12"/>
    <mergeCell ref="E10:E12"/>
    <mergeCell ref="F10:F12"/>
    <mergeCell ref="G10:G12"/>
    <mergeCell ref="A7:I7"/>
    <mergeCell ref="A8:I8"/>
    <mergeCell ref="H10:I11"/>
    <mergeCell ref="A10:A12"/>
    <mergeCell ref="B10:B12"/>
    <mergeCell ref="C10:C12"/>
  </mergeCells>
  <printOptions/>
  <pageMargins left="0.19652777777777777" right="0" top="0.9840277777777777" bottom="0.39375" header="0.5118055555555555" footer="0.511805555555555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view="pageBreakPreview" zoomScaleSheetLayoutView="100" zoomScalePageLayoutView="0" workbookViewId="0" topLeftCell="A7">
      <selection activeCell="L6" sqref="L6"/>
    </sheetView>
  </sheetViews>
  <sheetFormatPr defaultColWidth="9.00390625" defaultRowHeight="12.75"/>
  <cols>
    <col min="1" max="1" width="5.25390625" style="67" customWidth="1"/>
    <col min="2" max="3" width="4.125" style="67" customWidth="1"/>
    <col min="4" max="6" width="4.25390625" style="67" customWidth="1"/>
    <col min="7" max="7" width="6.625" style="67" customWidth="1"/>
    <col min="8" max="8" width="7.125" style="67" customWidth="1"/>
    <col min="9" max="9" width="58.75390625" style="68" customWidth="1"/>
    <col min="10" max="10" width="14.75390625" style="69" customWidth="1"/>
    <col min="11" max="12" width="14.75390625" style="68" customWidth="1"/>
    <col min="13" max="16384" width="9.125" style="68" customWidth="1"/>
  </cols>
  <sheetData>
    <row r="1" spans="9:12" ht="15" customHeight="1">
      <c r="I1" s="2"/>
      <c r="J1" s="2"/>
      <c r="L1" s="2" t="s">
        <v>212</v>
      </c>
    </row>
    <row r="2" spans="9:12" ht="15.75" customHeight="1">
      <c r="I2" s="2"/>
      <c r="J2" s="2"/>
      <c r="L2" s="2" t="s">
        <v>248</v>
      </c>
    </row>
    <row r="3" spans="9:12" ht="15" customHeight="1">
      <c r="I3" s="2"/>
      <c r="J3" s="2"/>
      <c r="L3" s="2" t="s">
        <v>149</v>
      </c>
    </row>
    <row r="4" spans="9:12" ht="15.75" customHeight="1">
      <c r="I4" s="2"/>
      <c r="J4" s="2"/>
      <c r="L4" s="2" t="s">
        <v>249</v>
      </c>
    </row>
    <row r="5" spans="9:12" ht="16.5" customHeight="1">
      <c r="I5" s="231"/>
      <c r="J5" s="231"/>
      <c r="L5" s="2" t="s">
        <v>254</v>
      </c>
    </row>
    <row r="6" spans="9:12" ht="11.25" customHeight="1">
      <c r="I6" s="70"/>
      <c r="J6" s="70"/>
      <c r="L6" s="2"/>
    </row>
    <row r="7" spans="1:12" ht="18.75">
      <c r="A7" s="232" t="s">
        <v>200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</row>
    <row r="8" spans="1:12" ht="18.75">
      <c r="A8" s="232" t="s">
        <v>202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</row>
    <row r="9" spans="1:12" ht="18.75">
      <c r="A9" s="232" t="s">
        <v>251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0" ht="15.75">
      <c r="L10" s="70" t="s">
        <v>85</v>
      </c>
    </row>
    <row r="11" spans="1:12" ht="15" customHeight="1">
      <c r="A11" s="233" t="s">
        <v>1</v>
      </c>
      <c r="B11" s="233"/>
      <c r="C11" s="233"/>
      <c r="D11" s="233"/>
      <c r="E11" s="233"/>
      <c r="F11" s="233"/>
      <c r="G11" s="233"/>
      <c r="H11" s="233"/>
      <c r="I11" s="234" t="s">
        <v>205</v>
      </c>
      <c r="J11" s="235" t="s">
        <v>136</v>
      </c>
      <c r="K11" s="236" t="s">
        <v>3</v>
      </c>
      <c r="L11" s="236" t="s">
        <v>4</v>
      </c>
    </row>
    <row r="12" spans="1:12" ht="93">
      <c r="A12" s="71" t="s">
        <v>5</v>
      </c>
      <c r="B12" s="72" t="s">
        <v>6</v>
      </c>
      <c r="C12" s="72" t="s">
        <v>7</v>
      </c>
      <c r="D12" s="72" t="s">
        <v>8</v>
      </c>
      <c r="E12" s="72" t="s">
        <v>9</v>
      </c>
      <c r="F12" s="72" t="s">
        <v>10</v>
      </c>
      <c r="G12" s="72" t="s">
        <v>11</v>
      </c>
      <c r="H12" s="73" t="s">
        <v>12</v>
      </c>
      <c r="I12" s="234"/>
      <c r="J12" s="235"/>
      <c r="K12" s="236"/>
      <c r="L12" s="236"/>
    </row>
    <row r="13" spans="1:12" s="77" customFormat="1" ht="32.25" customHeight="1">
      <c r="A13" s="74" t="s">
        <v>164</v>
      </c>
      <c r="B13" s="75" t="s">
        <v>18</v>
      </c>
      <c r="C13" s="75" t="s">
        <v>47</v>
      </c>
      <c r="D13" s="75" t="s">
        <v>15</v>
      </c>
      <c r="E13" s="75" t="s">
        <v>15</v>
      </c>
      <c r="F13" s="75" t="s">
        <v>15</v>
      </c>
      <c r="G13" s="75" t="s">
        <v>16</v>
      </c>
      <c r="H13" s="75" t="s">
        <v>13</v>
      </c>
      <c r="I13" s="28" t="s">
        <v>137</v>
      </c>
      <c r="J13" s="209">
        <f>J21-J17</f>
        <v>1235855.2699999996</v>
      </c>
      <c r="K13" s="209">
        <f>K21-K17</f>
        <v>-1847245.0599999987</v>
      </c>
      <c r="L13" s="76">
        <f aca="true" t="shared" si="0" ref="L13:L22">K13*100/J13</f>
        <v>-149.4709861940387</v>
      </c>
    </row>
    <row r="14" spans="1:12" s="81" customFormat="1" ht="21" customHeight="1">
      <c r="A14" s="78" t="s">
        <v>164</v>
      </c>
      <c r="B14" s="79" t="s">
        <v>18</v>
      </c>
      <c r="C14" s="79" t="s">
        <v>47</v>
      </c>
      <c r="D14" s="79" t="s">
        <v>15</v>
      </c>
      <c r="E14" s="79" t="s">
        <v>15</v>
      </c>
      <c r="F14" s="79" t="s">
        <v>15</v>
      </c>
      <c r="G14" s="79" t="s">
        <v>16</v>
      </c>
      <c r="H14" s="79" t="s">
        <v>120</v>
      </c>
      <c r="I14" s="80" t="s">
        <v>138</v>
      </c>
      <c r="J14" s="210">
        <f aca="true" t="shared" si="1" ref="J14:K16">J15</f>
        <v>9709433.9</v>
      </c>
      <c r="K14" s="210">
        <f t="shared" si="1"/>
        <v>12318678.32</v>
      </c>
      <c r="L14" s="76">
        <f t="shared" si="0"/>
        <v>126.87329093408833</v>
      </c>
    </row>
    <row r="15" spans="1:12" s="85" customFormat="1" ht="19.5" customHeight="1">
      <c r="A15" s="82" t="s">
        <v>164</v>
      </c>
      <c r="B15" s="83" t="s">
        <v>18</v>
      </c>
      <c r="C15" s="83" t="s">
        <v>47</v>
      </c>
      <c r="D15" s="83" t="s">
        <v>20</v>
      </c>
      <c r="E15" s="83" t="s">
        <v>15</v>
      </c>
      <c r="F15" s="83" t="s">
        <v>15</v>
      </c>
      <c r="G15" s="83" t="s">
        <v>16</v>
      </c>
      <c r="H15" s="83" t="s">
        <v>120</v>
      </c>
      <c r="I15" s="84" t="s">
        <v>139</v>
      </c>
      <c r="J15" s="211">
        <f t="shared" si="1"/>
        <v>9709433.9</v>
      </c>
      <c r="K15" s="211">
        <f t="shared" si="1"/>
        <v>12318678.32</v>
      </c>
      <c r="L15" s="76">
        <f t="shared" si="0"/>
        <v>126.87329093408833</v>
      </c>
    </row>
    <row r="16" spans="1:12" s="85" customFormat="1" ht="31.5">
      <c r="A16" s="82" t="s">
        <v>164</v>
      </c>
      <c r="B16" s="83" t="s">
        <v>18</v>
      </c>
      <c r="C16" s="83" t="s">
        <v>47</v>
      </c>
      <c r="D16" s="83" t="s">
        <v>20</v>
      </c>
      <c r="E16" s="83" t="s">
        <v>18</v>
      </c>
      <c r="F16" s="83" t="s">
        <v>15</v>
      </c>
      <c r="G16" s="83" t="s">
        <v>16</v>
      </c>
      <c r="H16" s="83" t="s">
        <v>140</v>
      </c>
      <c r="I16" s="84" t="s">
        <v>141</v>
      </c>
      <c r="J16" s="211">
        <f t="shared" si="1"/>
        <v>9709433.9</v>
      </c>
      <c r="K16" s="211">
        <f t="shared" si="1"/>
        <v>12318678.32</v>
      </c>
      <c r="L16" s="76">
        <f t="shared" si="0"/>
        <v>126.87329093408833</v>
      </c>
    </row>
    <row r="17" spans="1:12" s="89" customFormat="1" ht="31.5">
      <c r="A17" s="86" t="s">
        <v>164</v>
      </c>
      <c r="B17" s="87" t="s">
        <v>18</v>
      </c>
      <c r="C17" s="87" t="s">
        <v>47</v>
      </c>
      <c r="D17" s="87" t="s">
        <v>20</v>
      </c>
      <c r="E17" s="87" t="s">
        <v>18</v>
      </c>
      <c r="F17" s="87" t="s">
        <v>31</v>
      </c>
      <c r="G17" s="87" t="s">
        <v>16</v>
      </c>
      <c r="H17" s="83" t="s">
        <v>140</v>
      </c>
      <c r="I17" s="88" t="s">
        <v>203</v>
      </c>
      <c r="J17" s="212">
        <f>'1 Доходы бюджета'!J61</f>
        <v>9709433.9</v>
      </c>
      <c r="K17" s="213">
        <f>'1 Доходы бюджета'!K61</f>
        <v>12318678.32</v>
      </c>
      <c r="L17" s="76">
        <f t="shared" si="0"/>
        <v>126.87329093408833</v>
      </c>
    </row>
    <row r="18" spans="1:12" s="81" customFormat="1" ht="22.5" customHeight="1">
      <c r="A18" s="78" t="s">
        <v>164</v>
      </c>
      <c r="B18" s="79" t="s">
        <v>18</v>
      </c>
      <c r="C18" s="79" t="s">
        <v>47</v>
      </c>
      <c r="D18" s="79" t="s">
        <v>15</v>
      </c>
      <c r="E18" s="79" t="s">
        <v>15</v>
      </c>
      <c r="F18" s="79" t="s">
        <v>15</v>
      </c>
      <c r="G18" s="79" t="s">
        <v>16</v>
      </c>
      <c r="H18" s="79" t="s">
        <v>142</v>
      </c>
      <c r="I18" s="80" t="s">
        <v>143</v>
      </c>
      <c r="J18" s="210">
        <f aca="true" t="shared" si="2" ref="J18:K20">J19</f>
        <v>10945289.17</v>
      </c>
      <c r="K18" s="210">
        <f t="shared" si="2"/>
        <v>10471433.260000002</v>
      </c>
      <c r="L18" s="76">
        <f t="shared" si="0"/>
        <v>95.67068624099221</v>
      </c>
    </row>
    <row r="19" spans="1:12" s="85" customFormat="1" ht="15.75">
      <c r="A19" s="82" t="s">
        <v>164</v>
      </c>
      <c r="B19" s="83" t="s">
        <v>18</v>
      </c>
      <c r="C19" s="83" t="s">
        <v>47</v>
      </c>
      <c r="D19" s="83" t="s">
        <v>20</v>
      </c>
      <c r="E19" s="83" t="s">
        <v>15</v>
      </c>
      <c r="F19" s="83" t="s">
        <v>15</v>
      </c>
      <c r="G19" s="83" t="s">
        <v>16</v>
      </c>
      <c r="H19" s="83" t="s">
        <v>142</v>
      </c>
      <c r="I19" s="84" t="s">
        <v>144</v>
      </c>
      <c r="J19" s="211">
        <f t="shared" si="2"/>
        <v>10945289.17</v>
      </c>
      <c r="K19" s="211">
        <f t="shared" si="2"/>
        <v>10471433.260000002</v>
      </c>
      <c r="L19" s="76">
        <f t="shared" si="0"/>
        <v>95.67068624099221</v>
      </c>
    </row>
    <row r="20" spans="1:12" s="85" customFormat="1" ht="31.5">
      <c r="A20" s="82" t="s">
        <v>164</v>
      </c>
      <c r="B20" s="83" t="s">
        <v>18</v>
      </c>
      <c r="C20" s="83" t="s">
        <v>47</v>
      </c>
      <c r="D20" s="83" t="s">
        <v>20</v>
      </c>
      <c r="E20" s="83" t="s">
        <v>18</v>
      </c>
      <c r="F20" s="83" t="s">
        <v>15</v>
      </c>
      <c r="G20" s="83" t="s">
        <v>16</v>
      </c>
      <c r="H20" s="83" t="s">
        <v>145</v>
      </c>
      <c r="I20" s="84" t="s">
        <v>146</v>
      </c>
      <c r="J20" s="211">
        <f t="shared" si="2"/>
        <v>10945289.17</v>
      </c>
      <c r="K20" s="211">
        <f t="shared" si="2"/>
        <v>10471433.260000002</v>
      </c>
      <c r="L20" s="76">
        <f t="shared" si="0"/>
        <v>95.67068624099221</v>
      </c>
    </row>
    <row r="21" spans="1:12" s="89" customFormat="1" ht="31.5">
      <c r="A21" s="86" t="s">
        <v>164</v>
      </c>
      <c r="B21" s="87" t="s">
        <v>18</v>
      </c>
      <c r="C21" s="87" t="s">
        <v>47</v>
      </c>
      <c r="D21" s="87" t="s">
        <v>20</v>
      </c>
      <c r="E21" s="87" t="s">
        <v>18</v>
      </c>
      <c r="F21" s="87" t="s">
        <v>31</v>
      </c>
      <c r="G21" s="87" t="s">
        <v>16</v>
      </c>
      <c r="H21" s="87" t="s">
        <v>145</v>
      </c>
      <c r="I21" s="88" t="s">
        <v>204</v>
      </c>
      <c r="J21" s="214">
        <f>'3 Ведомственная структура'!H13</f>
        <v>10945289.17</v>
      </c>
      <c r="K21" s="213">
        <f>'3 Ведомственная структура'!I13</f>
        <v>10471433.260000002</v>
      </c>
      <c r="L21" s="76">
        <f t="shared" si="0"/>
        <v>95.67068624099221</v>
      </c>
    </row>
    <row r="22" spans="1:12" s="77" customFormat="1" ht="35.25" customHeight="1">
      <c r="A22" s="90"/>
      <c r="B22" s="91"/>
      <c r="C22" s="91"/>
      <c r="D22" s="91"/>
      <c r="E22" s="91"/>
      <c r="F22" s="91"/>
      <c r="G22" s="91"/>
      <c r="H22" s="91"/>
      <c r="I22" s="92" t="s">
        <v>147</v>
      </c>
      <c r="J22" s="215">
        <f>J13</f>
        <v>1235855.2699999996</v>
      </c>
      <c r="K22" s="215">
        <f>K13</f>
        <v>-1847245.0599999987</v>
      </c>
      <c r="L22" s="76">
        <f t="shared" si="0"/>
        <v>-149.4709861940387</v>
      </c>
    </row>
    <row r="23" spans="1:10" s="77" customFormat="1" ht="15.75">
      <c r="A23" s="93"/>
      <c r="B23" s="94"/>
      <c r="C23" s="94"/>
      <c r="D23" s="94"/>
      <c r="E23" s="94"/>
      <c r="F23" s="94"/>
      <c r="G23" s="94"/>
      <c r="H23" s="94"/>
      <c r="I23" s="77" t="s">
        <v>148</v>
      </c>
      <c r="J23" s="95"/>
    </row>
    <row r="24" spans="1:10" s="77" customFormat="1" ht="15.75">
      <c r="A24" s="93"/>
      <c r="B24" s="94"/>
      <c r="C24" s="94"/>
      <c r="D24" s="94"/>
      <c r="E24" s="94"/>
      <c r="F24" s="94"/>
      <c r="G24" s="94"/>
      <c r="H24" s="94"/>
      <c r="J24" s="95"/>
    </row>
    <row r="25" spans="1:10" s="77" customFormat="1" ht="15.75">
      <c r="A25" s="93"/>
      <c r="B25" s="94"/>
      <c r="C25" s="94"/>
      <c r="D25" s="94"/>
      <c r="E25" s="94"/>
      <c r="F25" s="94"/>
      <c r="G25" s="94"/>
      <c r="H25" s="94"/>
      <c r="J25" s="95"/>
    </row>
    <row r="26" spans="1:10" s="77" customFormat="1" ht="15.75">
      <c r="A26" s="93"/>
      <c r="B26" s="94"/>
      <c r="C26" s="94"/>
      <c r="D26" s="94"/>
      <c r="E26" s="94"/>
      <c r="F26" s="94"/>
      <c r="G26" s="94"/>
      <c r="H26" s="94"/>
      <c r="J26" s="95"/>
    </row>
    <row r="27" spans="1:10" s="77" customFormat="1" ht="15.75">
      <c r="A27" s="93"/>
      <c r="B27" s="94"/>
      <c r="C27" s="94"/>
      <c r="D27" s="94"/>
      <c r="E27" s="94"/>
      <c r="F27" s="94"/>
      <c r="G27" s="94"/>
      <c r="H27" s="94"/>
      <c r="J27" s="95"/>
    </row>
    <row r="28" spans="1:10" s="77" customFormat="1" ht="15.75">
      <c r="A28" s="93"/>
      <c r="B28" s="94"/>
      <c r="C28" s="94"/>
      <c r="D28" s="94"/>
      <c r="E28" s="94"/>
      <c r="F28" s="94"/>
      <c r="G28" s="94"/>
      <c r="H28" s="94"/>
      <c r="J28" s="95"/>
    </row>
    <row r="29" spans="1:10" s="77" customFormat="1" ht="15.75">
      <c r="A29" s="93"/>
      <c r="B29" s="94"/>
      <c r="C29" s="94"/>
      <c r="D29" s="94"/>
      <c r="E29" s="94"/>
      <c r="F29" s="94"/>
      <c r="G29" s="94"/>
      <c r="H29" s="94"/>
      <c r="J29" s="95"/>
    </row>
    <row r="30" spans="1:10" s="77" customFormat="1" ht="15.75">
      <c r="A30" s="93"/>
      <c r="B30" s="94"/>
      <c r="C30" s="94"/>
      <c r="D30" s="94"/>
      <c r="E30" s="94"/>
      <c r="F30" s="94"/>
      <c r="G30" s="94"/>
      <c r="H30" s="94"/>
      <c r="J30" s="95"/>
    </row>
    <row r="31" spans="1:10" s="77" customFormat="1" ht="15.75">
      <c r="A31" s="93"/>
      <c r="B31" s="94"/>
      <c r="C31" s="94"/>
      <c r="D31" s="94"/>
      <c r="E31" s="94"/>
      <c r="F31" s="94"/>
      <c r="G31" s="94"/>
      <c r="H31" s="94"/>
      <c r="J31" s="95"/>
    </row>
    <row r="32" spans="1:10" s="77" customFormat="1" ht="15.75">
      <c r="A32" s="94"/>
      <c r="B32" s="94"/>
      <c r="C32" s="94"/>
      <c r="D32" s="94"/>
      <c r="E32" s="94"/>
      <c r="F32" s="94"/>
      <c r="G32" s="94"/>
      <c r="H32" s="94"/>
      <c r="J32" s="95"/>
    </row>
    <row r="33" spans="1:10" s="77" customFormat="1" ht="15.75">
      <c r="A33" s="94"/>
      <c r="B33" s="94"/>
      <c r="C33" s="94"/>
      <c r="D33" s="94"/>
      <c r="E33" s="94"/>
      <c r="F33" s="94"/>
      <c r="G33" s="94"/>
      <c r="H33" s="94"/>
      <c r="I33" s="96"/>
      <c r="J33" s="95"/>
    </row>
    <row r="34" spans="1:10" s="77" customFormat="1" ht="15.75">
      <c r="A34" s="94"/>
      <c r="B34" s="94"/>
      <c r="C34" s="94"/>
      <c r="D34" s="94"/>
      <c r="E34" s="94"/>
      <c r="F34" s="94"/>
      <c r="G34" s="94"/>
      <c r="H34" s="94"/>
      <c r="J34" s="95"/>
    </row>
    <row r="35" spans="1:10" s="77" customFormat="1" ht="15.75">
      <c r="A35" s="94"/>
      <c r="B35" s="94"/>
      <c r="C35" s="94"/>
      <c r="D35" s="94"/>
      <c r="E35" s="94"/>
      <c r="F35" s="94"/>
      <c r="G35" s="94"/>
      <c r="H35" s="94"/>
      <c r="J35" s="95"/>
    </row>
    <row r="36" spans="1:10" s="77" customFormat="1" ht="15.75">
      <c r="A36" s="94"/>
      <c r="B36" s="94"/>
      <c r="C36" s="94"/>
      <c r="D36" s="94"/>
      <c r="E36" s="94"/>
      <c r="F36" s="94"/>
      <c r="G36" s="94"/>
      <c r="H36" s="94"/>
      <c r="J36" s="95"/>
    </row>
    <row r="37" spans="1:10" s="77" customFormat="1" ht="15.75">
      <c r="A37" s="94"/>
      <c r="B37" s="94"/>
      <c r="C37" s="94"/>
      <c r="D37" s="94"/>
      <c r="E37" s="94"/>
      <c r="F37" s="94"/>
      <c r="G37" s="94"/>
      <c r="H37" s="94"/>
      <c r="J37" s="95"/>
    </row>
    <row r="38" spans="1:10" s="77" customFormat="1" ht="15.75">
      <c r="A38" s="94"/>
      <c r="B38" s="94"/>
      <c r="C38" s="94"/>
      <c r="D38" s="94"/>
      <c r="E38" s="94"/>
      <c r="F38" s="94"/>
      <c r="G38" s="94"/>
      <c r="H38" s="94"/>
      <c r="J38" s="95"/>
    </row>
    <row r="39" spans="1:10" s="77" customFormat="1" ht="15.75">
      <c r="A39" s="94"/>
      <c r="B39" s="94"/>
      <c r="C39" s="94"/>
      <c r="D39" s="94"/>
      <c r="E39" s="94"/>
      <c r="F39" s="94"/>
      <c r="G39" s="94"/>
      <c r="H39" s="94"/>
      <c r="J39" s="95"/>
    </row>
    <row r="40" spans="1:10" s="77" customFormat="1" ht="15.75">
      <c r="A40" s="94"/>
      <c r="B40" s="94"/>
      <c r="C40" s="94"/>
      <c r="D40" s="94"/>
      <c r="E40" s="94"/>
      <c r="F40" s="94"/>
      <c r="G40" s="94"/>
      <c r="H40" s="94"/>
      <c r="J40" s="95"/>
    </row>
    <row r="41" spans="1:10" s="77" customFormat="1" ht="15.75">
      <c r="A41" s="94"/>
      <c r="B41" s="94"/>
      <c r="C41" s="94"/>
      <c r="D41" s="94"/>
      <c r="E41" s="94"/>
      <c r="F41" s="94"/>
      <c r="G41" s="94"/>
      <c r="H41" s="94"/>
      <c r="J41" s="95"/>
    </row>
    <row r="42" spans="1:10" s="77" customFormat="1" ht="15.75">
      <c r="A42" s="94"/>
      <c r="B42" s="94"/>
      <c r="C42" s="94"/>
      <c r="D42" s="94"/>
      <c r="E42" s="94"/>
      <c r="F42" s="94"/>
      <c r="G42" s="94"/>
      <c r="H42" s="94"/>
      <c r="J42" s="95"/>
    </row>
    <row r="43" spans="1:10" s="77" customFormat="1" ht="15.75">
      <c r="A43" s="94"/>
      <c r="B43" s="94"/>
      <c r="C43" s="94"/>
      <c r="D43" s="94"/>
      <c r="E43" s="94"/>
      <c r="F43" s="94"/>
      <c r="G43" s="94"/>
      <c r="H43" s="94"/>
      <c r="J43" s="95"/>
    </row>
    <row r="44" spans="1:10" s="77" customFormat="1" ht="15.75">
      <c r="A44" s="94"/>
      <c r="B44" s="94"/>
      <c r="C44" s="94"/>
      <c r="D44" s="94"/>
      <c r="E44" s="94"/>
      <c r="F44" s="94"/>
      <c r="G44" s="94"/>
      <c r="H44" s="94"/>
      <c r="J44" s="95"/>
    </row>
    <row r="45" spans="1:10" s="77" customFormat="1" ht="15.75">
      <c r="A45" s="94"/>
      <c r="B45" s="94"/>
      <c r="C45" s="94"/>
      <c r="D45" s="94"/>
      <c r="E45" s="94"/>
      <c r="F45" s="94"/>
      <c r="G45" s="94"/>
      <c r="H45" s="94"/>
      <c r="J45" s="95"/>
    </row>
    <row r="46" spans="1:10" s="77" customFormat="1" ht="15.75">
      <c r="A46" s="94"/>
      <c r="B46" s="94"/>
      <c r="C46" s="94"/>
      <c r="D46" s="94"/>
      <c r="E46" s="94"/>
      <c r="F46" s="94"/>
      <c r="G46" s="94"/>
      <c r="H46" s="94"/>
      <c r="J46" s="95"/>
    </row>
    <row r="47" spans="1:10" s="77" customFormat="1" ht="15.75">
      <c r="A47" s="94"/>
      <c r="B47" s="94"/>
      <c r="C47" s="94"/>
      <c r="D47" s="94"/>
      <c r="E47" s="94"/>
      <c r="F47" s="94"/>
      <c r="G47" s="94"/>
      <c r="H47" s="94"/>
      <c r="J47" s="95"/>
    </row>
    <row r="48" spans="1:10" s="77" customFormat="1" ht="15.75">
      <c r="A48" s="94"/>
      <c r="B48" s="94"/>
      <c r="C48" s="94"/>
      <c r="D48" s="94"/>
      <c r="E48" s="94"/>
      <c r="F48" s="94"/>
      <c r="G48" s="94"/>
      <c r="H48" s="94"/>
      <c r="J48" s="95"/>
    </row>
    <row r="49" spans="1:10" s="77" customFormat="1" ht="15.75">
      <c r="A49" s="94"/>
      <c r="B49" s="94"/>
      <c r="C49" s="94"/>
      <c r="D49" s="94"/>
      <c r="E49" s="94"/>
      <c r="F49" s="94"/>
      <c r="G49" s="94"/>
      <c r="H49" s="94"/>
      <c r="J49" s="95"/>
    </row>
    <row r="50" spans="1:10" s="77" customFormat="1" ht="15.75">
      <c r="A50" s="94"/>
      <c r="B50" s="94"/>
      <c r="C50" s="94"/>
      <c r="D50" s="94"/>
      <c r="E50" s="94"/>
      <c r="F50" s="94"/>
      <c r="G50" s="94"/>
      <c r="H50" s="94"/>
      <c r="J50" s="95"/>
    </row>
    <row r="51" spans="1:10" s="77" customFormat="1" ht="15.75">
      <c r="A51" s="94"/>
      <c r="B51" s="94"/>
      <c r="C51" s="94"/>
      <c r="D51" s="94"/>
      <c r="E51" s="94"/>
      <c r="F51" s="94"/>
      <c r="G51" s="94"/>
      <c r="H51" s="94"/>
      <c r="J51" s="95"/>
    </row>
    <row r="52" spans="1:10" s="77" customFormat="1" ht="15.75">
      <c r="A52" s="94"/>
      <c r="B52" s="94"/>
      <c r="C52" s="94"/>
      <c r="D52" s="94"/>
      <c r="E52" s="94"/>
      <c r="F52" s="94"/>
      <c r="G52" s="94"/>
      <c r="H52" s="94"/>
      <c r="J52" s="95"/>
    </row>
    <row r="53" spans="1:10" s="77" customFormat="1" ht="15.75">
      <c r="A53" s="94"/>
      <c r="B53" s="94"/>
      <c r="C53" s="94"/>
      <c r="D53" s="94"/>
      <c r="E53" s="94"/>
      <c r="F53" s="94"/>
      <c r="G53" s="94"/>
      <c r="H53" s="94"/>
      <c r="J53" s="95"/>
    </row>
    <row r="54" spans="1:10" s="77" customFormat="1" ht="15.75">
      <c r="A54" s="94"/>
      <c r="B54" s="94"/>
      <c r="C54" s="94"/>
      <c r="D54" s="94"/>
      <c r="E54" s="94"/>
      <c r="F54" s="94"/>
      <c r="G54" s="94"/>
      <c r="H54" s="94"/>
      <c r="J54" s="95"/>
    </row>
    <row r="55" spans="1:10" s="77" customFormat="1" ht="15.75">
      <c r="A55" s="94"/>
      <c r="B55" s="94"/>
      <c r="C55" s="94"/>
      <c r="D55" s="94"/>
      <c r="E55" s="94"/>
      <c r="F55" s="94"/>
      <c r="G55" s="94"/>
      <c r="H55" s="94"/>
      <c r="J55" s="95"/>
    </row>
    <row r="56" spans="1:10" s="77" customFormat="1" ht="15.75">
      <c r="A56" s="94"/>
      <c r="B56" s="94"/>
      <c r="C56" s="94"/>
      <c r="D56" s="94"/>
      <c r="E56" s="94"/>
      <c r="F56" s="94"/>
      <c r="G56" s="94"/>
      <c r="H56" s="94"/>
      <c r="J56" s="95"/>
    </row>
    <row r="57" spans="1:10" s="77" customFormat="1" ht="15.75">
      <c r="A57" s="94"/>
      <c r="B57" s="94"/>
      <c r="C57" s="94"/>
      <c r="D57" s="94"/>
      <c r="E57" s="94"/>
      <c r="F57" s="94"/>
      <c r="G57" s="94"/>
      <c r="H57" s="94"/>
      <c r="J57" s="95"/>
    </row>
    <row r="58" spans="1:10" s="77" customFormat="1" ht="15.75">
      <c r="A58" s="94"/>
      <c r="B58" s="94"/>
      <c r="C58" s="94"/>
      <c r="D58" s="94"/>
      <c r="E58" s="94"/>
      <c r="F58" s="94"/>
      <c r="G58" s="94"/>
      <c r="H58" s="94"/>
      <c r="J58" s="95"/>
    </row>
    <row r="59" spans="1:10" s="77" customFormat="1" ht="15.75">
      <c r="A59" s="94"/>
      <c r="B59" s="94"/>
      <c r="C59" s="94"/>
      <c r="D59" s="94"/>
      <c r="E59" s="94"/>
      <c r="F59" s="94"/>
      <c r="G59" s="94"/>
      <c r="H59" s="94"/>
      <c r="J59" s="95"/>
    </row>
    <row r="60" spans="1:10" s="77" customFormat="1" ht="15.75">
      <c r="A60" s="94"/>
      <c r="B60" s="94"/>
      <c r="C60" s="94"/>
      <c r="D60" s="94"/>
      <c r="E60" s="94"/>
      <c r="F60" s="94"/>
      <c r="G60" s="94"/>
      <c r="H60" s="94"/>
      <c r="J60" s="95"/>
    </row>
    <row r="61" spans="1:10" s="77" customFormat="1" ht="15.75">
      <c r="A61" s="94"/>
      <c r="B61" s="94"/>
      <c r="C61" s="94"/>
      <c r="D61" s="94"/>
      <c r="E61" s="94"/>
      <c r="F61" s="94"/>
      <c r="G61" s="94"/>
      <c r="H61" s="94"/>
      <c r="J61" s="95"/>
    </row>
    <row r="62" spans="1:10" s="77" customFormat="1" ht="15.75">
      <c r="A62" s="94"/>
      <c r="B62" s="94"/>
      <c r="C62" s="94"/>
      <c r="D62" s="94"/>
      <c r="E62" s="94"/>
      <c r="F62" s="94"/>
      <c r="G62" s="94"/>
      <c r="H62" s="94"/>
      <c r="J62" s="95"/>
    </row>
    <row r="63" spans="1:10" s="77" customFormat="1" ht="15.75">
      <c r="A63" s="94"/>
      <c r="B63" s="94"/>
      <c r="C63" s="94"/>
      <c r="D63" s="94"/>
      <c r="E63" s="94"/>
      <c r="F63" s="94"/>
      <c r="G63" s="94"/>
      <c r="H63" s="94"/>
      <c r="J63" s="95"/>
    </row>
    <row r="64" spans="1:10" s="77" customFormat="1" ht="15.75">
      <c r="A64" s="94"/>
      <c r="B64" s="94"/>
      <c r="C64" s="94"/>
      <c r="D64" s="94"/>
      <c r="E64" s="94"/>
      <c r="F64" s="94"/>
      <c r="G64" s="94"/>
      <c r="H64" s="94"/>
      <c r="J64" s="95"/>
    </row>
    <row r="65" spans="1:10" s="77" customFormat="1" ht="15.75">
      <c r="A65" s="94"/>
      <c r="B65" s="94"/>
      <c r="C65" s="94"/>
      <c r="D65" s="94"/>
      <c r="E65" s="94"/>
      <c r="F65" s="94"/>
      <c r="G65" s="94"/>
      <c r="H65" s="94"/>
      <c r="J65" s="95"/>
    </row>
    <row r="66" spans="1:10" s="77" customFormat="1" ht="15.75">
      <c r="A66" s="94"/>
      <c r="B66" s="94"/>
      <c r="C66" s="94"/>
      <c r="D66" s="94"/>
      <c r="E66" s="94"/>
      <c r="F66" s="94"/>
      <c r="G66" s="94"/>
      <c r="H66" s="94"/>
      <c r="J66" s="95"/>
    </row>
    <row r="67" spans="1:10" s="77" customFormat="1" ht="15.75">
      <c r="A67" s="94"/>
      <c r="B67" s="94"/>
      <c r="C67" s="94"/>
      <c r="D67" s="94"/>
      <c r="E67" s="94"/>
      <c r="F67" s="94"/>
      <c r="G67" s="94"/>
      <c r="H67" s="94"/>
      <c r="J67" s="95"/>
    </row>
    <row r="68" spans="1:10" s="77" customFormat="1" ht="15.75">
      <c r="A68" s="94"/>
      <c r="B68" s="94"/>
      <c r="C68" s="94"/>
      <c r="D68" s="94"/>
      <c r="E68" s="94"/>
      <c r="F68" s="94"/>
      <c r="G68" s="94"/>
      <c r="H68" s="94"/>
      <c r="J68" s="95"/>
    </row>
    <row r="69" spans="1:10" s="77" customFormat="1" ht="15.75">
      <c r="A69" s="94"/>
      <c r="B69" s="94"/>
      <c r="C69" s="94"/>
      <c r="D69" s="94"/>
      <c r="E69" s="94"/>
      <c r="F69" s="94"/>
      <c r="G69" s="94"/>
      <c r="H69" s="94"/>
      <c r="J69" s="95"/>
    </row>
    <row r="70" spans="1:10" s="77" customFormat="1" ht="15.75">
      <c r="A70" s="94"/>
      <c r="B70" s="94"/>
      <c r="C70" s="94"/>
      <c r="D70" s="94"/>
      <c r="E70" s="94"/>
      <c r="F70" s="94"/>
      <c r="G70" s="94"/>
      <c r="H70" s="94"/>
      <c r="J70" s="95"/>
    </row>
    <row r="71" spans="1:10" s="77" customFormat="1" ht="15.75">
      <c r="A71" s="94"/>
      <c r="B71" s="94"/>
      <c r="C71" s="94"/>
      <c r="D71" s="94"/>
      <c r="E71" s="94"/>
      <c r="F71" s="94"/>
      <c r="G71" s="94"/>
      <c r="H71" s="94"/>
      <c r="J71" s="95"/>
    </row>
    <row r="72" spans="1:10" s="77" customFormat="1" ht="15.75">
      <c r="A72" s="94"/>
      <c r="B72" s="94"/>
      <c r="C72" s="94"/>
      <c r="D72" s="94"/>
      <c r="E72" s="94"/>
      <c r="F72" s="94"/>
      <c r="G72" s="94"/>
      <c r="H72" s="94"/>
      <c r="J72" s="95"/>
    </row>
    <row r="73" spans="1:10" s="77" customFormat="1" ht="15.75">
      <c r="A73" s="94"/>
      <c r="B73" s="94"/>
      <c r="C73" s="94"/>
      <c r="D73" s="94"/>
      <c r="E73" s="94"/>
      <c r="F73" s="94"/>
      <c r="G73" s="94"/>
      <c r="H73" s="94"/>
      <c r="J73" s="95"/>
    </row>
    <row r="74" spans="1:10" s="77" customFormat="1" ht="15.75">
      <c r="A74" s="94"/>
      <c r="B74" s="94"/>
      <c r="C74" s="94"/>
      <c r="D74" s="94"/>
      <c r="E74" s="94"/>
      <c r="F74" s="94"/>
      <c r="G74" s="94"/>
      <c r="H74" s="94"/>
      <c r="J74" s="95"/>
    </row>
    <row r="75" spans="1:10" s="77" customFormat="1" ht="15.75">
      <c r="A75" s="94"/>
      <c r="B75" s="94"/>
      <c r="C75" s="94"/>
      <c r="D75" s="94"/>
      <c r="E75" s="94"/>
      <c r="F75" s="94"/>
      <c r="G75" s="94"/>
      <c r="H75" s="94"/>
      <c r="J75" s="95"/>
    </row>
    <row r="76" spans="1:10" s="77" customFormat="1" ht="15.75">
      <c r="A76" s="94"/>
      <c r="B76" s="94"/>
      <c r="C76" s="94"/>
      <c r="D76" s="94"/>
      <c r="E76" s="94"/>
      <c r="F76" s="94"/>
      <c r="G76" s="94"/>
      <c r="H76" s="94"/>
      <c r="J76" s="95"/>
    </row>
    <row r="77" spans="1:10" s="77" customFormat="1" ht="15.75">
      <c r="A77" s="94"/>
      <c r="B77" s="94"/>
      <c r="C77" s="94"/>
      <c r="D77" s="94"/>
      <c r="E77" s="94"/>
      <c r="F77" s="94"/>
      <c r="G77" s="94"/>
      <c r="H77" s="94"/>
      <c r="J77" s="95"/>
    </row>
    <row r="78" spans="1:10" s="77" customFormat="1" ht="15.75">
      <c r="A78" s="94"/>
      <c r="B78" s="94"/>
      <c r="C78" s="94"/>
      <c r="D78" s="94"/>
      <c r="E78" s="94"/>
      <c r="F78" s="94"/>
      <c r="G78" s="94"/>
      <c r="H78" s="94"/>
      <c r="J78" s="95"/>
    </row>
    <row r="79" spans="1:10" s="77" customFormat="1" ht="15.75">
      <c r="A79" s="94"/>
      <c r="B79" s="94"/>
      <c r="C79" s="94"/>
      <c r="D79" s="94"/>
      <c r="E79" s="94"/>
      <c r="F79" s="94"/>
      <c r="G79" s="94"/>
      <c r="H79" s="94"/>
      <c r="J79" s="95"/>
    </row>
    <row r="80" spans="1:10" s="77" customFormat="1" ht="15.75">
      <c r="A80" s="94"/>
      <c r="B80" s="94"/>
      <c r="C80" s="94"/>
      <c r="D80" s="94"/>
      <c r="E80" s="94"/>
      <c r="F80" s="94"/>
      <c r="G80" s="94"/>
      <c r="H80" s="94"/>
      <c r="J80" s="95"/>
    </row>
    <row r="81" spans="1:10" s="77" customFormat="1" ht="15.75">
      <c r="A81" s="94"/>
      <c r="B81" s="94"/>
      <c r="C81" s="94"/>
      <c r="D81" s="94"/>
      <c r="E81" s="94"/>
      <c r="F81" s="94"/>
      <c r="G81" s="94"/>
      <c r="H81" s="94"/>
      <c r="J81" s="95"/>
    </row>
    <row r="82" spans="1:10" s="77" customFormat="1" ht="15.75">
      <c r="A82" s="94"/>
      <c r="B82" s="94"/>
      <c r="C82" s="94"/>
      <c r="D82" s="94"/>
      <c r="E82" s="94"/>
      <c r="F82" s="94"/>
      <c r="G82" s="94"/>
      <c r="H82" s="94"/>
      <c r="J82" s="95"/>
    </row>
    <row r="83" spans="1:10" s="77" customFormat="1" ht="15.75">
      <c r="A83" s="94"/>
      <c r="B83" s="94"/>
      <c r="C83" s="94"/>
      <c r="D83" s="94"/>
      <c r="E83" s="94"/>
      <c r="F83" s="94"/>
      <c r="G83" s="94"/>
      <c r="H83" s="94"/>
      <c r="J83" s="95"/>
    </row>
    <row r="84" spans="1:10" s="77" customFormat="1" ht="15.75">
      <c r="A84" s="94"/>
      <c r="B84" s="94"/>
      <c r="C84" s="94"/>
      <c r="D84" s="94"/>
      <c r="E84" s="94"/>
      <c r="F84" s="94"/>
      <c r="G84" s="94"/>
      <c r="H84" s="94"/>
      <c r="J84" s="95"/>
    </row>
    <row r="85" spans="1:10" s="77" customFormat="1" ht="15.75">
      <c r="A85" s="94"/>
      <c r="B85" s="94"/>
      <c r="C85" s="94"/>
      <c r="D85" s="94"/>
      <c r="E85" s="94"/>
      <c r="F85" s="94"/>
      <c r="G85" s="94"/>
      <c r="H85" s="94"/>
      <c r="J85" s="95"/>
    </row>
    <row r="86" spans="1:10" s="77" customFormat="1" ht="15.75">
      <c r="A86" s="94"/>
      <c r="B86" s="94"/>
      <c r="C86" s="94"/>
      <c r="D86" s="94"/>
      <c r="E86" s="94"/>
      <c r="F86" s="94"/>
      <c r="G86" s="94"/>
      <c r="H86" s="94"/>
      <c r="J86" s="95"/>
    </row>
    <row r="87" spans="1:10" s="77" customFormat="1" ht="15.75">
      <c r="A87" s="94"/>
      <c r="B87" s="94"/>
      <c r="C87" s="94"/>
      <c r="D87" s="94"/>
      <c r="E87" s="94"/>
      <c r="F87" s="94"/>
      <c r="G87" s="94"/>
      <c r="H87" s="94"/>
      <c r="J87" s="95"/>
    </row>
    <row r="88" spans="1:10" s="77" customFormat="1" ht="15.75">
      <c r="A88" s="94"/>
      <c r="B88" s="94"/>
      <c r="C88" s="94"/>
      <c r="D88" s="94"/>
      <c r="E88" s="94"/>
      <c r="F88" s="94"/>
      <c r="G88" s="94"/>
      <c r="H88" s="94"/>
      <c r="J88" s="95"/>
    </row>
    <row r="89" spans="1:10" s="77" customFormat="1" ht="15.75">
      <c r="A89" s="94"/>
      <c r="B89" s="94"/>
      <c r="C89" s="94"/>
      <c r="D89" s="94"/>
      <c r="E89" s="94"/>
      <c r="F89" s="94"/>
      <c r="G89" s="94"/>
      <c r="H89" s="94"/>
      <c r="J89" s="95"/>
    </row>
    <row r="90" spans="1:10" s="77" customFormat="1" ht="15.75">
      <c r="A90" s="94"/>
      <c r="B90" s="94"/>
      <c r="C90" s="94"/>
      <c r="D90" s="94"/>
      <c r="E90" s="94"/>
      <c r="F90" s="94"/>
      <c r="G90" s="94"/>
      <c r="H90" s="94"/>
      <c r="J90" s="95"/>
    </row>
    <row r="91" spans="1:10" s="77" customFormat="1" ht="15.75">
      <c r="A91" s="94"/>
      <c r="B91" s="94"/>
      <c r="C91" s="94"/>
      <c r="D91" s="94"/>
      <c r="E91" s="94"/>
      <c r="F91" s="94"/>
      <c r="G91" s="94"/>
      <c r="H91" s="94"/>
      <c r="J91" s="95"/>
    </row>
    <row r="92" spans="1:10" s="77" customFormat="1" ht="15.75">
      <c r="A92" s="94"/>
      <c r="B92" s="94"/>
      <c r="C92" s="94"/>
      <c r="D92" s="94"/>
      <c r="E92" s="94"/>
      <c r="F92" s="94"/>
      <c r="G92" s="94"/>
      <c r="H92" s="94"/>
      <c r="J92" s="95"/>
    </row>
    <row r="93" spans="1:10" s="77" customFormat="1" ht="15.75">
      <c r="A93" s="94"/>
      <c r="B93" s="94"/>
      <c r="C93" s="94"/>
      <c r="D93" s="94"/>
      <c r="E93" s="94"/>
      <c r="F93" s="94"/>
      <c r="G93" s="94"/>
      <c r="H93" s="94"/>
      <c r="J93" s="95"/>
    </row>
    <row r="94" spans="1:10" s="77" customFormat="1" ht="15.75">
      <c r="A94" s="94"/>
      <c r="B94" s="94"/>
      <c r="C94" s="94"/>
      <c r="D94" s="94"/>
      <c r="E94" s="94"/>
      <c r="F94" s="94"/>
      <c r="G94" s="94"/>
      <c r="H94" s="94"/>
      <c r="J94" s="95"/>
    </row>
    <row r="95" spans="1:10" s="77" customFormat="1" ht="15.75">
      <c r="A95" s="94"/>
      <c r="B95" s="94"/>
      <c r="C95" s="94"/>
      <c r="D95" s="94"/>
      <c r="E95" s="94"/>
      <c r="F95" s="94"/>
      <c r="G95" s="94"/>
      <c r="H95" s="94"/>
      <c r="J95" s="95"/>
    </row>
    <row r="96" spans="1:10" s="77" customFormat="1" ht="15.75">
      <c r="A96" s="94"/>
      <c r="B96" s="94"/>
      <c r="C96" s="94"/>
      <c r="D96" s="94"/>
      <c r="E96" s="94"/>
      <c r="F96" s="94"/>
      <c r="G96" s="94"/>
      <c r="H96" s="94"/>
      <c r="J96" s="95"/>
    </row>
    <row r="97" spans="1:10" s="77" customFormat="1" ht="15.75">
      <c r="A97" s="94"/>
      <c r="B97" s="94"/>
      <c r="C97" s="94"/>
      <c r="D97" s="94"/>
      <c r="E97" s="94"/>
      <c r="F97" s="94"/>
      <c r="G97" s="94"/>
      <c r="H97" s="94"/>
      <c r="J97" s="95"/>
    </row>
    <row r="98" spans="1:10" s="77" customFormat="1" ht="15.75">
      <c r="A98" s="94"/>
      <c r="B98" s="94"/>
      <c r="C98" s="94"/>
      <c r="D98" s="94"/>
      <c r="E98" s="94"/>
      <c r="F98" s="94"/>
      <c r="G98" s="94"/>
      <c r="H98" s="94"/>
      <c r="J98" s="95"/>
    </row>
    <row r="99" spans="1:10" s="77" customFormat="1" ht="15.75">
      <c r="A99" s="94"/>
      <c r="B99" s="94"/>
      <c r="C99" s="94"/>
      <c r="D99" s="94"/>
      <c r="E99" s="94"/>
      <c r="F99" s="94"/>
      <c r="G99" s="94"/>
      <c r="H99" s="94"/>
      <c r="J99" s="95"/>
    </row>
    <row r="100" spans="1:10" s="77" customFormat="1" ht="15.75">
      <c r="A100" s="94"/>
      <c r="B100" s="94"/>
      <c r="C100" s="94"/>
      <c r="D100" s="94"/>
      <c r="E100" s="94"/>
      <c r="F100" s="94"/>
      <c r="G100" s="94"/>
      <c r="H100" s="94"/>
      <c r="J100" s="95"/>
    </row>
    <row r="101" spans="1:10" s="77" customFormat="1" ht="15.75">
      <c r="A101" s="94"/>
      <c r="B101" s="94"/>
      <c r="C101" s="94"/>
      <c r="D101" s="94"/>
      <c r="E101" s="94"/>
      <c r="F101" s="94"/>
      <c r="G101" s="94"/>
      <c r="H101" s="94"/>
      <c r="J101" s="95"/>
    </row>
    <row r="102" spans="1:10" s="77" customFormat="1" ht="15.75">
      <c r="A102" s="94"/>
      <c r="B102" s="94"/>
      <c r="C102" s="94"/>
      <c r="D102" s="94"/>
      <c r="E102" s="94"/>
      <c r="F102" s="94"/>
      <c r="G102" s="94"/>
      <c r="H102" s="94"/>
      <c r="J102" s="95"/>
    </row>
    <row r="103" spans="1:10" s="77" customFormat="1" ht="15.75">
      <c r="A103" s="94"/>
      <c r="B103" s="94"/>
      <c r="C103" s="94"/>
      <c r="D103" s="94"/>
      <c r="E103" s="94"/>
      <c r="F103" s="94"/>
      <c r="G103" s="94"/>
      <c r="H103" s="94"/>
      <c r="J103" s="95"/>
    </row>
    <row r="104" spans="1:10" s="77" customFormat="1" ht="15.75">
      <c r="A104" s="94"/>
      <c r="B104" s="94"/>
      <c r="C104" s="94"/>
      <c r="D104" s="94"/>
      <c r="E104" s="94"/>
      <c r="F104" s="94"/>
      <c r="G104" s="94"/>
      <c r="H104" s="94"/>
      <c r="J104" s="95"/>
    </row>
    <row r="105" spans="1:10" s="77" customFormat="1" ht="15.75">
      <c r="A105" s="94"/>
      <c r="B105" s="94"/>
      <c r="C105" s="94"/>
      <c r="D105" s="94"/>
      <c r="E105" s="94"/>
      <c r="F105" s="94"/>
      <c r="G105" s="94"/>
      <c r="H105" s="94"/>
      <c r="J105" s="95"/>
    </row>
    <row r="106" spans="1:10" s="77" customFormat="1" ht="15.75">
      <c r="A106" s="94"/>
      <c r="B106" s="94"/>
      <c r="C106" s="94"/>
      <c r="D106" s="94"/>
      <c r="E106" s="94"/>
      <c r="F106" s="94"/>
      <c r="G106" s="94"/>
      <c r="H106" s="94"/>
      <c r="J106" s="95"/>
    </row>
    <row r="107" spans="1:10" s="77" customFormat="1" ht="15.75">
      <c r="A107" s="94"/>
      <c r="B107" s="94"/>
      <c r="C107" s="94"/>
      <c r="D107" s="94"/>
      <c r="E107" s="94"/>
      <c r="F107" s="94"/>
      <c r="G107" s="94"/>
      <c r="H107" s="94"/>
      <c r="J107" s="95"/>
    </row>
    <row r="108" spans="1:10" s="77" customFormat="1" ht="15.75">
      <c r="A108" s="94"/>
      <c r="B108" s="94"/>
      <c r="C108" s="94"/>
      <c r="D108" s="94"/>
      <c r="E108" s="94"/>
      <c r="F108" s="94"/>
      <c r="G108" s="94"/>
      <c r="H108" s="94"/>
      <c r="J108" s="95"/>
    </row>
    <row r="109" spans="1:10" s="77" customFormat="1" ht="15.75">
      <c r="A109" s="94"/>
      <c r="B109" s="94"/>
      <c r="C109" s="94"/>
      <c r="D109" s="94"/>
      <c r="E109" s="94"/>
      <c r="F109" s="94"/>
      <c r="G109" s="94"/>
      <c r="H109" s="94"/>
      <c r="J109" s="95"/>
    </row>
    <row r="110" spans="1:10" s="77" customFormat="1" ht="15.75">
      <c r="A110" s="94"/>
      <c r="B110" s="94"/>
      <c r="C110" s="94"/>
      <c r="D110" s="94"/>
      <c r="E110" s="94"/>
      <c r="F110" s="94"/>
      <c r="G110" s="94"/>
      <c r="H110" s="94"/>
      <c r="J110" s="95"/>
    </row>
    <row r="111" spans="1:10" s="77" customFormat="1" ht="15.75">
      <c r="A111" s="94"/>
      <c r="B111" s="94"/>
      <c r="C111" s="94"/>
      <c r="D111" s="94"/>
      <c r="E111" s="94"/>
      <c r="F111" s="94"/>
      <c r="G111" s="94"/>
      <c r="H111" s="94"/>
      <c r="J111" s="95"/>
    </row>
    <row r="112" spans="1:10" s="77" customFormat="1" ht="15.75">
      <c r="A112" s="94"/>
      <c r="B112" s="94"/>
      <c r="C112" s="94"/>
      <c r="D112" s="94"/>
      <c r="E112" s="94"/>
      <c r="F112" s="94"/>
      <c r="G112" s="94"/>
      <c r="H112" s="94"/>
      <c r="J112" s="95"/>
    </row>
    <row r="113" spans="1:10" s="77" customFormat="1" ht="15.75">
      <c r="A113" s="94"/>
      <c r="B113" s="94"/>
      <c r="C113" s="94"/>
      <c r="D113" s="94"/>
      <c r="E113" s="94"/>
      <c r="F113" s="94"/>
      <c r="G113" s="94"/>
      <c r="H113" s="94"/>
      <c r="J113" s="95"/>
    </row>
    <row r="114" spans="1:10" s="77" customFormat="1" ht="15.75">
      <c r="A114" s="94"/>
      <c r="B114" s="94"/>
      <c r="C114" s="94"/>
      <c r="D114" s="94"/>
      <c r="E114" s="94"/>
      <c r="F114" s="94"/>
      <c r="G114" s="94"/>
      <c r="H114" s="94"/>
      <c r="J114" s="95"/>
    </row>
    <row r="115" spans="1:10" s="77" customFormat="1" ht="15.75">
      <c r="A115" s="94"/>
      <c r="B115" s="94"/>
      <c r="C115" s="94"/>
      <c r="D115" s="94"/>
      <c r="E115" s="94"/>
      <c r="F115" s="94"/>
      <c r="G115" s="94"/>
      <c r="H115" s="94"/>
      <c r="J115" s="95"/>
    </row>
    <row r="116" spans="1:10" s="77" customFormat="1" ht="15.75">
      <c r="A116" s="94"/>
      <c r="B116" s="94"/>
      <c r="C116" s="94"/>
      <c r="D116" s="94"/>
      <c r="E116" s="94"/>
      <c r="F116" s="94"/>
      <c r="G116" s="94"/>
      <c r="H116" s="94"/>
      <c r="J116" s="95"/>
    </row>
    <row r="117" spans="1:10" s="77" customFormat="1" ht="15.75">
      <c r="A117" s="94"/>
      <c r="B117" s="94"/>
      <c r="C117" s="94"/>
      <c r="D117" s="94"/>
      <c r="E117" s="94"/>
      <c r="F117" s="94"/>
      <c r="G117" s="94"/>
      <c r="H117" s="94"/>
      <c r="J117" s="95"/>
    </row>
    <row r="118" spans="1:10" s="77" customFormat="1" ht="15.75">
      <c r="A118" s="94"/>
      <c r="B118" s="94"/>
      <c r="C118" s="94"/>
      <c r="D118" s="94"/>
      <c r="E118" s="94"/>
      <c r="F118" s="94"/>
      <c r="G118" s="94"/>
      <c r="H118" s="94"/>
      <c r="J118" s="95"/>
    </row>
    <row r="119" spans="1:10" s="77" customFormat="1" ht="15.75">
      <c r="A119" s="94"/>
      <c r="B119" s="94"/>
      <c r="C119" s="94"/>
      <c r="D119" s="94"/>
      <c r="E119" s="94"/>
      <c r="F119" s="94"/>
      <c r="G119" s="94"/>
      <c r="H119" s="94"/>
      <c r="J119" s="95"/>
    </row>
    <row r="120" spans="1:10" s="77" customFormat="1" ht="15.75">
      <c r="A120" s="94"/>
      <c r="B120" s="94"/>
      <c r="C120" s="94"/>
      <c r="D120" s="94"/>
      <c r="E120" s="94"/>
      <c r="F120" s="94"/>
      <c r="G120" s="94"/>
      <c r="H120" s="94"/>
      <c r="J120" s="95"/>
    </row>
    <row r="121" spans="1:10" s="77" customFormat="1" ht="15.75">
      <c r="A121" s="94"/>
      <c r="B121" s="94"/>
      <c r="C121" s="94"/>
      <c r="D121" s="94"/>
      <c r="E121" s="94"/>
      <c r="F121" s="94"/>
      <c r="G121" s="94"/>
      <c r="H121" s="94"/>
      <c r="J121" s="95"/>
    </row>
    <row r="122" spans="1:10" s="77" customFormat="1" ht="15.75">
      <c r="A122" s="94"/>
      <c r="B122" s="94"/>
      <c r="C122" s="94"/>
      <c r="D122" s="94"/>
      <c r="E122" s="94"/>
      <c r="F122" s="94"/>
      <c r="G122" s="94"/>
      <c r="H122" s="94"/>
      <c r="J122" s="95"/>
    </row>
    <row r="123" spans="1:10" s="77" customFormat="1" ht="15.75">
      <c r="A123" s="94"/>
      <c r="B123" s="94"/>
      <c r="C123" s="94"/>
      <c r="D123" s="94"/>
      <c r="E123" s="94"/>
      <c r="F123" s="94"/>
      <c r="G123" s="94"/>
      <c r="H123" s="94"/>
      <c r="J123" s="95"/>
    </row>
    <row r="124" spans="1:10" s="77" customFormat="1" ht="15.75">
      <c r="A124" s="94"/>
      <c r="B124" s="94"/>
      <c r="C124" s="94"/>
      <c r="D124" s="94"/>
      <c r="E124" s="94"/>
      <c r="F124" s="94"/>
      <c r="G124" s="94"/>
      <c r="H124" s="94"/>
      <c r="J124" s="95"/>
    </row>
    <row r="125" spans="1:10" s="77" customFormat="1" ht="15.75">
      <c r="A125" s="94"/>
      <c r="B125" s="94"/>
      <c r="C125" s="94"/>
      <c r="D125" s="94"/>
      <c r="E125" s="94"/>
      <c r="F125" s="94"/>
      <c r="G125" s="94"/>
      <c r="H125" s="94"/>
      <c r="J125" s="95"/>
    </row>
    <row r="126" spans="1:10" s="77" customFormat="1" ht="15.75">
      <c r="A126" s="94"/>
      <c r="B126" s="94"/>
      <c r="C126" s="94"/>
      <c r="D126" s="94"/>
      <c r="E126" s="94"/>
      <c r="F126" s="94"/>
      <c r="G126" s="94"/>
      <c r="H126" s="94"/>
      <c r="J126" s="95"/>
    </row>
    <row r="127" spans="1:10" s="77" customFormat="1" ht="15.75">
      <c r="A127" s="94"/>
      <c r="B127" s="94"/>
      <c r="C127" s="94"/>
      <c r="D127" s="94"/>
      <c r="E127" s="94"/>
      <c r="F127" s="94"/>
      <c r="G127" s="94"/>
      <c r="H127" s="94"/>
      <c r="J127" s="95"/>
    </row>
    <row r="128" spans="1:10" s="77" customFormat="1" ht="15.75">
      <c r="A128" s="94"/>
      <c r="B128" s="94"/>
      <c r="C128" s="94"/>
      <c r="D128" s="94"/>
      <c r="E128" s="94"/>
      <c r="F128" s="94"/>
      <c r="G128" s="94"/>
      <c r="H128" s="94"/>
      <c r="J128" s="95"/>
    </row>
    <row r="129" spans="1:10" s="77" customFormat="1" ht="15.75">
      <c r="A129" s="94"/>
      <c r="B129" s="94"/>
      <c r="C129" s="94"/>
      <c r="D129" s="94"/>
      <c r="E129" s="94"/>
      <c r="F129" s="94"/>
      <c r="G129" s="94"/>
      <c r="H129" s="94"/>
      <c r="J129" s="95"/>
    </row>
    <row r="130" spans="1:10" s="77" customFormat="1" ht="15.75">
      <c r="A130" s="94"/>
      <c r="B130" s="94"/>
      <c r="C130" s="94"/>
      <c r="D130" s="94"/>
      <c r="E130" s="94"/>
      <c r="F130" s="94"/>
      <c r="G130" s="94"/>
      <c r="H130" s="94"/>
      <c r="J130" s="95"/>
    </row>
    <row r="131" spans="1:10" s="77" customFormat="1" ht="15.75">
      <c r="A131" s="94"/>
      <c r="B131" s="94"/>
      <c r="C131" s="94"/>
      <c r="D131" s="94"/>
      <c r="E131" s="94"/>
      <c r="F131" s="94"/>
      <c r="G131" s="94"/>
      <c r="H131" s="94"/>
      <c r="J131" s="95"/>
    </row>
    <row r="132" spans="1:10" s="77" customFormat="1" ht="15.75">
      <c r="A132" s="94"/>
      <c r="B132" s="94"/>
      <c r="C132" s="94"/>
      <c r="D132" s="94"/>
      <c r="E132" s="94"/>
      <c r="F132" s="94"/>
      <c r="G132" s="94"/>
      <c r="H132" s="94"/>
      <c r="J132" s="95"/>
    </row>
    <row r="133" spans="1:10" s="77" customFormat="1" ht="15.75">
      <c r="A133" s="94"/>
      <c r="B133" s="94"/>
      <c r="C133" s="94"/>
      <c r="D133" s="94"/>
      <c r="E133" s="94"/>
      <c r="F133" s="94"/>
      <c r="G133" s="94"/>
      <c r="H133" s="94"/>
      <c r="J133" s="95"/>
    </row>
    <row r="134" spans="1:10" s="77" customFormat="1" ht="15.75">
      <c r="A134" s="94"/>
      <c r="B134" s="94"/>
      <c r="C134" s="94"/>
      <c r="D134" s="94"/>
      <c r="E134" s="94"/>
      <c r="F134" s="94"/>
      <c r="G134" s="94"/>
      <c r="H134" s="94"/>
      <c r="J134" s="95"/>
    </row>
    <row r="135" spans="1:10" s="77" customFormat="1" ht="15.75">
      <c r="A135" s="94"/>
      <c r="B135" s="94"/>
      <c r="C135" s="94"/>
      <c r="D135" s="94"/>
      <c r="E135" s="94"/>
      <c r="F135" s="94"/>
      <c r="G135" s="94"/>
      <c r="H135" s="94"/>
      <c r="J135" s="95"/>
    </row>
    <row r="136" spans="1:10" s="77" customFormat="1" ht="15.75">
      <c r="A136" s="94"/>
      <c r="B136" s="94"/>
      <c r="C136" s="94"/>
      <c r="D136" s="94"/>
      <c r="E136" s="94"/>
      <c r="F136" s="94"/>
      <c r="G136" s="94"/>
      <c r="H136" s="94"/>
      <c r="J136" s="95"/>
    </row>
    <row r="137" spans="1:10" s="77" customFormat="1" ht="15.75">
      <c r="A137" s="94"/>
      <c r="B137" s="94"/>
      <c r="C137" s="94"/>
      <c r="D137" s="94"/>
      <c r="E137" s="94"/>
      <c r="F137" s="94"/>
      <c r="G137" s="94"/>
      <c r="H137" s="94"/>
      <c r="J137" s="95"/>
    </row>
    <row r="138" spans="1:10" s="77" customFormat="1" ht="15.75">
      <c r="A138" s="94"/>
      <c r="B138" s="94"/>
      <c r="C138" s="94"/>
      <c r="D138" s="94"/>
      <c r="E138" s="94"/>
      <c r="F138" s="94"/>
      <c r="G138" s="94"/>
      <c r="H138" s="94"/>
      <c r="J138" s="95"/>
    </row>
    <row r="139" spans="1:10" s="77" customFormat="1" ht="15.75">
      <c r="A139" s="94"/>
      <c r="B139" s="94"/>
      <c r="C139" s="94"/>
      <c r="D139" s="94"/>
      <c r="E139" s="94"/>
      <c r="F139" s="94"/>
      <c r="G139" s="94"/>
      <c r="H139" s="94"/>
      <c r="J139" s="95"/>
    </row>
    <row r="140" spans="1:10" s="77" customFormat="1" ht="15.75">
      <c r="A140" s="94"/>
      <c r="B140" s="94"/>
      <c r="C140" s="94"/>
      <c r="D140" s="94"/>
      <c r="E140" s="94"/>
      <c r="F140" s="94"/>
      <c r="G140" s="94"/>
      <c r="H140" s="94"/>
      <c r="J140" s="95"/>
    </row>
    <row r="141" spans="1:10" s="77" customFormat="1" ht="15.75">
      <c r="A141" s="94"/>
      <c r="B141" s="94"/>
      <c r="C141" s="94"/>
      <c r="D141" s="94"/>
      <c r="E141" s="94"/>
      <c r="F141" s="94"/>
      <c r="G141" s="94"/>
      <c r="H141" s="94"/>
      <c r="J141" s="95"/>
    </row>
    <row r="142" spans="1:10" s="77" customFormat="1" ht="15.75">
      <c r="A142" s="94"/>
      <c r="B142" s="94"/>
      <c r="C142" s="94"/>
      <c r="D142" s="94"/>
      <c r="E142" s="94"/>
      <c r="F142" s="94"/>
      <c r="G142" s="94"/>
      <c r="H142" s="94"/>
      <c r="J142" s="95"/>
    </row>
    <row r="143" spans="1:10" s="77" customFormat="1" ht="15.75">
      <c r="A143" s="94"/>
      <c r="B143" s="94"/>
      <c r="C143" s="94"/>
      <c r="D143" s="94"/>
      <c r="E143" s="94"/>
      <c r="F143" s="94"/>
      <c r="G143" s="94"/>
      <c r="H143" s="94"/>
      <c r="J143" s="95"/>
    </row>
    <row r="144" spans="1:10" s="77" customFormat="1" ht="15.75">
      <c r="A144" s="94"/>
      <c r="B144" s="94"/>
      <c r="C144" s="94"/>
      <c r="D144" s="94"/>
      <c r="E144" s="94"/>
      <c r="F144" s="94"/>
      <c r="G144" s="94"/>
      <c r="H144" s="94"/>
      <c r="J144" s="95"/>
    </row>
    <row r="145" spans="1:10" s="77" customFormat="1" ht="15.75">
      <c r="A145" s="94"/>
      <c r="B145" s="94"/>
      <c r="C145" s="94"/>
      <c r="D145" s="94"/>
      <c r="E145" s="94"/>
      <c r="F145" s="94"/>
      <c r="G145" s="94"/>
      <c r="H145" s="94"/>
      <c r="J145" s="95"/>
    </row>
    <row r="146" spans="1:10" s="77" customFormat="1" ht="15.75">
      <c r="A146" s="94"/>
      <c r="B146" s="94"/>
      <c r="C146" s="94"/>
      <c r="D146" s="94"/>
      <c r="E146" s="94"/>
      <c r="F146" s="94"/>
      <c r="G146" s="94"/>
      <c r="H146" s="94"/>
      <c r="J146" s="95"/>
    </row>
    <row r="147" spans="1:10" s="77" customFormat="1" ht="15.75">
      <c r="A147" s="94"/>
      <c r="B147" s="94"/>
      <c r="C147" s="94"/>
      <c r="D147" s="94"/>
      <c r="E147" s="94"/>
      <c r="F147" s="94"/>
      <c r="G147" s="94"/>
      <c r="H147" s="94"/>
      <c r="J147" s="95"/>
    </row>
    <row r="148" spans="1:10" s="77" customFormat="1" ht="15.75">
      <c r="A148" s="94"/>
      <c r="B148" s="94"/>
      <c r="C148" s="94"/>
      <c r="D148" s="94"/>
      <c r="E148" s="94"/>
      <c r="F148" s="94"/>
      <c r="G148" s="94"/>
      <c r="H148" s="94"/>
      <c r="J148" s="95"/>
    </row>
    <row r="149" spans="1:10" s="77" customFormat="1" ht="15.75">
      <c r="A149" s="94"/>
      <c r="B149" s="94"/>
      <c r="C149" s="94"/>
      <c r="D149" s="94"/>
      <c r="E149" s="94"/>
      <c r="F149" s="94"/>
      <c r="G149" s="94"/>
      <c r="H149" s="94"/>
      <c r="J149" s="95"/>
    </row>
    <row r="150" spans="1:10" s="77" customFormat="1" ht="15.75">
      <c r="A150" s="94"/>
      <c r="B150" s="94"/>
      <c r="C150" s="94"/>
      <c r="D150" s="94"/>
      <c r="E150" s="94"/>
      <c r="F150" s="94"/>
      <c r="G150" s="94"/>
      <c r="H150" s="94"/>
      <c r="J150" s="95"/>
    </row>
    <row r="151" spans="1:10" s="77" customFormat="1" ht="15.75">
      <c r="A151" s="94"/>
      <c r="B151" s="94"/>
      <c r="C151" s="94"/>
      <c r="D151" s="94"/>
      <c r="E151" s="94"/>
      <c r="F151" s="94"/>
      <c r="G151" s="94"/>
      <c r="H151" s="94"/>
      <c r="J151" s="95"/>
    </row>
  </sheetData>
  <sheetProtection/>
  <mergeCells count="9">
    <mergeCell ref="I5:J5"/>
    <mergeCell ref="A7:L7"/>
    <mergeCell ref="A8:L8"/>
    <mergeCell ref="A9:L9"/>
    <mergeCell ref="A11:H11"/>
    <mergeCell ref="I11:I12"/>
    <mergeCell ref="J11:J12"/>
    <mergeCell ref="K11:K12"/>
    <mergeCell ref="L11:L12"/>
  </mergeCells>
  <printOptions/>
  <pageMargins left="0.5902777777777778" right="0.39375" top="0.7875" bottom="0.19652777777777777" header="0.5118055555555555" footer="0.5118055555555555"/>
  <pageSetup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4.125" style="0" customWidth="1"/>
    <col min="2" max="2" width="27.00390625" style="0" customWidth="1"/>
    <col min="3" max="4" width="20.125" style="0" customWidth="1"/>
    <col min="5" max="5" width="12.375" style="0" customWidth="1"/>
    <col min="6" max="6" width="5.25390625" style="0" customWidth="1"/>
  </cols>
  <sheetData>
    <row r="1" spans="2:6" ht="15" customHeight="1">
      <c r="B1" s="166"/>
      <c r="D1" s="167"/>
      <c r="E1" s="167"/>
      <c r="F1" s="2" t="s">
        <v>247</v>
      </c>
    </row>
    <row r="2" spans="2:6" ht="15" customHeight="1">
      <c r="B2" s="166"/>
      <c r="D2" s="167"/>
      <c r="E2" s="167"/>
      <c r="F2" s="2" t="s">
        <v>248</v>
      </c>
    </row>
    <row r="3" spans="2:6" ht="15" customHeight="1">
      <c r="B3" s="166"/>
      <c r="D3" s="167"/>
      <c r="E3" s="167"/>
      <c r="F3" s="2" t="s">
        <v>149</v>
      </c>
    </row>
    <row r="4" spans="2:6" ht="15" customHeight="1">
      <c r="B4" s="166"/>
      <c r="D4" s="167"/>
      <c r="E4" s="167"/>
      <c r="F4" s="2" t="s">
        <v>249</v>
      </c>
    </row>
    <row r="5" spans="2:6" ht="15" customHeight="1">
      <c r="B5" s="166"/>
      <c r="D5" s="167"/>
      <c r="E5" s="167"/>
      <c r="F5" s="2" t="s">
        <v>253</v>
      </c>
    </row>
    <row r="6" spans="2:6" ht="11.25" customHeight="1">
      <c r="B6" s="166"/>
      <c r="D6" s="167"/>
      <c r="E6" s="167"/>
      <c r="F6" s="2"/>
    </row>
    <row r="7" spans="1:6" ht="57.75" customHeight="1">
      <c r="A7" s="243" t="s">
        <v>250</v>
      </c>
      <c r="B7" s="243"/>
      <c r="C7" s="243"/>
      <c r="D7" s="243"/>
      <c r="E7" s="243"/>
      <c r="F7" s="243"/>
    </row>
    <row r="8" spans="2:6" ht="18.75">
      <c r="B8" s="166"/>
      <c r="C8" s="166"/>
      <c r="D8" s="166"/>
      <c r="E8" s="244"/>
      <c r="F8" s="244"/>
    </row>
    <row r="9" spans="1:6" ht="18.75">
      <c r="A9" s="245" t="s">
        <v>108</v>
      </c>
      <c r="B9" s="245" t="s">
        <v>206</v>
      </c>
      <c r="C9" s="245" t="s">
        <v>207</v>
      </c>
      <c r="D9" s="245" t="s">
        <v>208</v>
      </c>
      <c r="E9" s="245"/>
      <c r="F9" s="245"/>
    </row>
    <row r="10" spans="1:8" ht="91.5" customHeight="1">
      <c r="A10" s="245"/>
      <c r="B10" s="245"/>
      <c r="C10" s="245"/>
      <c r="D10" s="172" t="s">
        <v>2</v>
      </c>
      <c r="E10" s="246" t="s">
        <v>3</v>
      </c>
      <c r="F10" s="247"/>
      <c r="G10" s="168"/>
      <c r="H10" s="168"/>
    </row>
    <row r="11" spans="1:8" ht="12.75">
      <c r="A11" s="169">
        <v>1</v>
      </c>
      <c r="B11" s="169">
        <v>2</v>
      </c>
      <c r="C11" s="169">
        <v>3</v>
      </c>
      <c r="D11" s="169">
        <v>4</v>
      </c>
      <c r="E11" s="237">
        <v>5</v>
      </c>
      <c r="F11" s="238"/>
      <c r="G11" s="168"/>
      <c r="H11" s="168"/>
    </row>
    <row r="12" spans="1:6" ht="83.25" customHeight="1">
      <c r="A12" s="173">
        <v>1</v>
      </c>
      <c r="B12" s="174" t="s">
        <v>209</v>
      </c>
      <c r="C12" s="174" t="s">
        <v>210</v>
      </c>
      <c r="D12" s="216">
        <v>195605.5</v>
      </c>
      <c r="E12" s="239">
        <v>195605.5</v>
      </c>
      <c r="F12" s="240"/>
    </row>
    <row r="13" spans="1:6" ht="15.75">
      <c r="A13" s="170"/>
      <c r="B13" s="170" t="s">
        <v>211</v>
      </c>
      <c r="C13" s="170"/>
      <c r="D13" s="217">
        <f>D12</f>
        <v>195605.5</v>
      </c>
      <c r="E13" s="241">
        <v>195605.5</v>
      </c>
      <c r="F13" s="242"/>
    </row>
    <row r="14" spans="1:6" ht="15.75">
      <c r="A14" s="171"/>
      <c r="B14" s="171"/>
      <c r="C14" s="171"/>
      <c r="D14" s="171"/>
      <c r="E14" s="171"/>
      <c r="F14" s="171"/>
    </row>
    <row r="15" spans="1:6" ht="15.75">
      <c r="A15" s="171"/>
      <c r="B15" s="171"/>
      <c r="C15" s="171"/>
      <c r="D15" s="171"/>
      <c r="E15" s="171"/>
      <c r="F15" s="171"/>
    </row>
    <row r="16" spans="1:6" ht="15.75">
      <c r="A16" s="171"/>
      <c r="B16" s="171"/>
      <c r="C16" s="171"/>
      <c r="D16" s="171"/>
      <c r="E16" s="171"/>
      <c r="F16" s="171"/>
    </row>
    <row r="17" spans="1:6" ht="15.75">
      <c r="A17" s="171"/>
      <c r="B17" s="171"/>
      <c r="C17" s="171"/>
      <c r="D17" s="171"/>
      <c r="E17" s="171"/>
      <c r="F17" s="171"/>
    </row>
    <row r="18" spans="1:6" ht="15.75">
      <c r="A18" s="171"/>
      <c r="B18" s="171"/>
      <c r="C18" s="171"/>
      <c r="D18" s="171"/>
      <c r="E18" s="171"/>
      <c r="F18" s="171"/>
    </row>
    <row r="19" spans="1:6" ht="15.75">
      <c r="A19" s="171"/>
      <c r="B19" s="171"/>
      <c r="C19" s="171"/>
      <c r="D19" s="171"/>
      <c r="E19" s="171"/>
      <c r="F19" s="171"/>
    </row>
    <row r="20" spans="1:6" ht="15.75">
      <c r="A20" s="171"/>
      <c r="B20" s="171"/>
      <c r="C20" s="171"/>
      <c r="D20" s="171"/>
      <c r="E20" s="171"/>
      <c r="F20" s="171"/>
    </row>
    <row r="21" spans="1:6" ht="15.75">
      <c r="A21" s="171"/>
      <c r="B21" s="171"/>
      <c r="C21" s="171"/>
      <c r="D21" s="171"/>
      <c r="E21" s="171"/>
      <c r="F21" s="171"/>
    </row>
    <row r="22" spans="1:6" ht="15.75">
      <c r="A22" s="171"/>
      <c r="B22" s="171"/>
      <c r="C22" s="171"/>
      <c r="D22" s="171"/>
      <c r="E22" s="171"/>
      <c r="F22" s="171"/>
    </row>
    <row r="23" spans="1:6" ht="15.75">
      <c r="A23" s="171"/>
      <c r="B23" s="171"/>
      <c r="C23" s="171"/>
      <c r="D23" s="171"/>
      <c r="E23" s="171"/>
      <c r="F23" s="171"/>
    </row>
    <row r="24" spans="1:6" ht="15.75">
      <c r="A24" s="171"/>
      <c r="B24" s="171"/>
      <c r="C24" s="171"/>
      <c r="D24" s="171"/>
      <c r="E24" s="171"/>
      <c r="F24" s="171"/>
    </row>
    <row r="25" spans="1:6" ht="15.75">
      <c r="A25" s="171"/>
      <c r="B25" s="171"/>
      <c r="C25" s="171"/>
      <c r="D25" s="171"/>
      <c r="E25" s="171"/>
      <c r="F25" s="171"/>
    </row>
    <row r="26" spans="1:6" ht="15.75">
      <c r="A26" s="171"/>
      <c r="B26" s="171"/>
      <c r="C26" s="171"/>
      <c r="D26" s="171"/>
      <c r="E26" s="171"/>
      <c r="F26" s="171"/>
    </row>
    <row r="27" spans="1:6" ht="15.75">
      <c r="A27" s="171"/>
      <c r="B27" s="171"/>
      <c r="C27" s="171"/>
      <c r="D27" s="171"/>
      <c r="E27" s="171"/>
      <c r="F27" s="171"/>
    </row>
    <row r="28" ht="15.75">
      <c r="B28" s="171"/>
    </row>
  </sheetData>
  <sheetProtection/>
  <mergeCells count="10">
    <mergeCell ref="E11:F11"/>
    <mergeCell ref="E12:F12"/>
    <mergeCell ref="E13:F13"/>
    <mergeCell ref="A7:F7"/>
    <mergeCell ref="E8:F8"/>
    <mergeCell ref="A9:A10"/>
    <mergeCell ref="B9:B10"/>
    <mergeCell ref="C9:C10"/>
    <mergeCell ref="D9:F9"/>
    <mergeCell ref="E10:F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DNS</dc:creator>
  <cp:keywords/>
  <dc:description/>
  <cp:lastModifiedBy>Елена</cp:lastModifiedBy>
  <cp:lastPrinted>2013-10-28T05:03:57Z</cp:lastPrinted>
  <dcterms:created xsi:type="dcterms:W3CDTF">2013-04-23T21:23:13Z</dcterms:created>
  <dcterms:modified xsi:type="dcterms:W3CDTF">2014-03-30T22:16:24Z</dcterms:modified>
  <cp:category/>
  <cp:version/>
  <cp:contentType/>
  <cp:contentStatus/>
</cp:coreProperties>
</file>