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 activeTab="3"/>
  </bookViews>
  <sheets>
    <sheet name="1. Адм. Дох" sheetId="13" r:id="rId1"/>
    <sheet name="2. Доходы " sheetId="14" r:id="rId2"/>
    <sheet name="3 РзПр" sheetId="5" r:id="rId3"/>
    <sheet name="4 Вед. структура" sheetId="6" r:id="rId4"/>
    <sheet name="Приложение 5 по МП" sheetId="7" r:id="rId5"/>
    <sheet name="6. АИП" sheetId="12" r:id="rId6"/>
    <sheet name="7. Адм ист" sheetId="10" r:id="rId7"/>
    <sheet name="8.источ" sheetId="3" r:id="rId8"/>
  </sheets>
  <definedNames>
    <definedName name="_xlnm._FilterDatabase" localSheetId="3" hidden="1">'4 Вед. структура'!$A$16:$AC$158</definedName>
    <definedName name="_xlnm._FilterDatabase" localSheetId="5" hidden="1">'6. АИП'!$A$15:$CV$21</definedName>
    <definedName name="_xlnm.Print_Titles" localSheetId="2">'3 РзПр'!$15:$15</definedName>
    <definedName name="_xlnm.Print_Titles" localSheetId="3">'4 Вед. структура'!$K:$Y,'4 Вед. структура'!$15:$15</definedName>
    <definedName name="_xlnm.Print_Titles" localSheetId="5">'6. АИП'!$15:$15</definedName>
    <definedName name="_xlnm.Print_Titles" localSheetId="4">'Приложение 5 по МП'!$A:$J,'Приложение 5 по МП'!$19:$19</definedName>
    <definedName name="_xlnm.Print_Area" localSheetId="0">'1. Адм. Дох'!$A$1:$I$46</definedName>
    <definedName name="_xlnm.Print_Area" localSheetId="2">'3 РзПр'!$A$1:$I$40</definedName>
    <definedName name="_xlnm.Print_Area" localSheetId="3">'4 Вед. структура'!$B$1:$AC$160</definedName>
    <definedName name="_xlnm.Print_Area" localSheetId="5">'6. АИП'!$B$1:$M$21</definedName>
    <definedName name="_xlnm.Print_Area" localSheetId="6">'7. Адм ист'!$A$1:$I$18</definedName>
    <definedName name="_xlnm.Print_Area" localSheetId="4">'Приложение 5 по МП'!$A$1:$N$96</definedName>
  </definedNames>
  <calcPr calcId="145621" refMode="R1C1"/>
</workbook>
</file>

<file path=xl/calcChain.xml><?xml version="1.0" encoding="utf-8"?>
<calcChain xmlns="http://schemas.openxmlformats.org/spreadsheetml/2006/main">
  <c r="AB126" i="6" l="1"/>
  <c r="Z126" i="6"/>
  <c r="J45" i="7" l="1"/>
  <c r="K45" i="7"/>
  <c r="L45" i="7"/>
  <c r="M45" i="7"/>
  <c r="N45" i="7"/>
  <c r="I45" i="7"/>
  <c r="K61" i="14"/>
  <c r="L61" i="14"/>
  <c r="J61" i="14"/>
  <c r="X126" i="6"/>
  <c r="X61" i="6" l="1"/>
  <c r="J15" i="14" l="1"/>
  <c r="J16" i="14"/>
  <c r="K16" i="14"/>
  <c r="K15" i="14" s="1"/>
  <c r="L19" i="14"/>
  <c r="L16" i="14" s="1"/>
  <c r="L15" i="14" s="1"/>
  <c r="J21" i="14"/>
  <c r="J20" i="14" s="1"/>
  <c r="L21" i="14"/>
  <c r="L20" i="14" s="1"/>
  <c r="J24" i="14"/>
  <c r="K24" i="14"/>
  <c r="K21" i="14" s="1"/>
  <c r="K20" i="14" s="1"/>
  <c r="L24" i="14"/>
  <c r="J27" i="14"/>
  <c r="J26" i="14" s="1"/>
  <c r="K27" i="14"/>
  <c r="K26" i="14" s="1"/>
  <c r="L27" i="14"/>
  <c r="L26" i="14" s="1"/>
  <c r="J31" i="14"/>
  <c r="K31" i="14"/>
  <c r="L31" i="14"/>
  <c r="L33" i="14"/>
  <c r="L30" i="14" s="1"/>
  <c r="J34" i="14"/>
  <c r="K34" i="14"/>
  <c r="K33" i="14" s="1"/>
  <c r="L34" i="14"/>
  <c r="J36" i="14"/>
  <c r="J33" i="14" s="1"/>
  <c r="J30" i="14" s="1"/>
  <c r="K36" i="14"/>
  <c r="L36" i="14"/>
  <c r="K38" i="14"/>
  <c r="J39" i="14"/>
  <c r="J38" i="14" s="1"/>
  <c r="K39" i="14"/>
  <c r="L39" i="14"/>
  <c r="L38" i="14" s="1"/>
  <c r="J42" i="14"/>
  <c r="K42" i="14"/>
  <c r="L42" i="14"/>
  <c r="J46" i="14"/>
  <c r="J45" i="14" s="1"/>
  <c r="K46" i="14"/>
  <c r="K45" i="14" s="1"/>
  <c r="K41" i="14" s="1"/>
  <c r="L46" i="14"/>
  <c r="L45" i="14" s="1"/>
  <c r="L49" i="14"/>
  <c r="J50" i="14"/>
  <c r="J49" i="14" s="1"/>
  <c r="K50" i="14"/>
  <c r="K49" i="14" s="1"/>
  <c r="L50" i="14"/>
  <c r="J53" i="14"/>
  <c r="J52" i="14" s="1"/>
  <c r="K53" i="14"/>
  <c r="K52" i="14" s="1"/>
  <c r="L53" i="14"/>
  <c r="L52" i="14" s="1"/>
  <c r="J57" i="14"/>
  <c r="J56" i="14" s="1"/>
  <c r="J55" i="14" s="1"/>
  <c r="K57" i="14"/>
  <c r="K56" i="14" s="1"/>
  <c r="K55" i="14" s="1"/>
  <c r="L57" i="14"/>
  <c r="L56" i="14" s="1"/>
  <c r="L55" i="14" s="1"/>
  <c r="J64" i="14"/>
  <c r="J63" i="14" s="1"/>
  <c r="J62" i="14" s="1"/>
  <c r="K64" i="14"/>
  <c r="K63" i="14" s="1"/>
  <c r="K62" i="14" s="1"/>
  <c r="L64" i="14"/>
  <c r="L63" i="14" s="1"/>
  <c r="L62" i="14" s="1"/>
  <c r="J66" i="14"/>
  <c r="K66" i="14"/>
  <c r="L66" i="14"/>
  <c r="J70" i="14"/>
  <c r="J69" i="14" s="1"/>
  <c r="K70" i="14"/>
  <c r="K69" i="14" s="1"/>
  <c r="L70" i="14"/>
  <c r="L69" i="14" s="1"/>
  <c r="K16" i="12"/>
  <c r="K17" i="12"/>
  <c r="K20" i="12"/>
  <c r="K19" i="12" s="1"/>
  <c r="I19" i="12"/>
  <c r="I17" i="12" s="1"/>
  <c r="I16" i="12" s="1"/>
  <c r="H17" i="12"/>
  <c r="H16" i="12" s="1"/>
  <c r="I20" i="12"/>
  <c r="J17" i="12"/>
  <c r="J16" i="12" s="1"/>
  <c r="L17" i="12"/>
  <c r="L16" i="12" s="1"/>
  <c r="G16" i="12"/>
  <c r="G17" i="12"/>
  <c r="G19" i="12"/>
  <c r="G20" i="12"/>
  <c r="J48" i="14" l="1"/>
  <c r="L48" i="14"/>
  <c r="K30" i="14"/>
  <c r="K48" i="14"/>
  <c r="K14" i="14" s="1"/>
  <c r="L41" i="14"/>
  <c r="J41" i="14"/>
  <c r="J14" i="14" s="1"/>
  <c r="K74" i="14" l="1"/>
  <c r="L14" i="14"/>
  <c r="L74" i="14" s="1"/>
  <c r="J74" i="14"/>
  <c r="I27" i="3" s="1"/>
  <c r="K27" i="3" l="1"/>
  <c r="J27" i="3"/>
  <c r="J26" i="3"/>
  <c r="J25" i="3" s="1"/>
  <c r="K26" i="3"/>
  <c r="K25" i="3" s="1"/>
  <c r="H159" i="6" l="1"/>
  <c r="F159" i="6"/>
  <c r="J24" i="7"/>
  <c r="J23" i="7" s="1"/>
  <c r="J22" i="7" s="1"/>
  <c r="K24" i="7"/>
  <c r="K23" i="7" s="1"/>
  <c r="K22" i="7" s="1"/>
  <c r="L24" i="7"/>
  <c r="L23" i="7" s="1"/>
  <c r="L22" i="7" s="1"/>
  <c r="M24" i="7"/>
  <c r="M23" i="7" s="1"/>
  <c r="M22" i="7" s="1"/>
  <c r="N24" i="7"/>
  <c r="N23" i="7" s="1"/>
  <c r="N22" i="7" s="1"/>
  <c r="J27" i="7"/>
  <c r="J26" i="7" s="1"/>
  <c r="J25" i="7" s="1"/>
  <c r="K27" i="7"/>
  <c r="K26" i="7" s="1"/>
  <c r="K25" i="7" s="1"/>
  <c r="L27" i="7"/>
  <c r="L26" i="7" s="1"/>
  <c r="L25" i="7" s="1"/>
  <c r="M27" i="7"/>
  <c r="M26" i="7" s="1"/>
  <c r="M25" i="7" s="1"/>
  <c r="N27" i="7"/>
  <c r="N26" i="7" s="1"/>
  <c r="N25" i="7" s="1"/>
  <c r="J30" i="7"/>
  <c r="J29" i="7" s="1"/>
  <c r="J28" i="7" s="1"/>
  <c r="K30" i="7"/>
  <c r="K29" i="7" s="1"/>
  <c r="K28" i="7" s="1"/>
  <c r="L30" i="7"/>
  <c r="L29" i="7" s="1"/>
  <c r="L28" i="7" s="1"/>
  <c r="M30" i="7"/>
  <c r="M29" i="7" s="1"/>
  <c r="M28" i="7" s="1"/>
  <c r="N30" i="7"/>
  <c r="N29" i="7" s="1"/>
  <c r="N28" i="7" s="1"/>
  <c r="I30" i="7"/>
  <c r="I27" i="7"/>
  <c r="I26" i="7" s="1"/>
  <c r="I25" i="7" s="1"/>
  <c r="I24" i="7"/>
  <c r="I23" i="7" s="1"/>
  <c r="K34" i="7"/>
  <c r="K33" i="7" s="1"/>
  <c r="K32" i="7" s="1"/>
  <c r="M34" i="7"/>
  <c r="M33" i="7" s="1"/>
  <c r="M32" i="7" s="1"/>
  <c r="J37" i="7"/>
  <c r="J36" i="7" s="1"/>
  <c r="J35" i="7" s="1"/>
  <c r="K37" i="7"/>
  <c r="K36" i="7" s="1"/>
  <c r="K35" i="7" s="1"/>
  <c r="L37" i="7"/>
  <c r="L36" i="7" s="1"/>
  <c r="L35" i="7" s="1"/>
  <c r="M37" i="7"/>
  <c r="M36" i="7" s="1"/>
  <c r="M35" i="7" s="1"/>
  <c r="N37" i="7"/>
  <c r="N36" i="7" s="1"/>
  <c r="N35" i="7" s="1"/>
  <c r="J41" i="7"/>
  <c r="J40" i="7" s="1"/>
  <c r="J39" i="7" s="1"/>
  <c r="K41" i="7"/>
  <c r="K40" i="7" s="1"/>
  <c r="K39" i="7" s="1"/>
  <c r="L41" i="7"/>
  <c r="L40" i="7" s="1"/>
  <c r="L39" i="7" s="1"/>
  <c r="M41" i="7"/>
  <c r="M40" i="7" s="1"/>
  <c r="M39" i="7" s="1"/>
  <c r="N41" i="7"/>
  <c r="N40" i="7" s="1"/>
  <c r="N39" i="7" s="1"/>
  <c r="J44" i="7"/>
  <c r="J43" i="7" s="1"/>
  <c r="J42" i="7" s="1"/>
  <c r="K44" i="7"/>
  <c r="K43" i="7" s="1"/>
  <c r="K42" i="7" s="1"/>
  <c r="L44" i="7"/>
  <c r="L43" i="7" s="1"/>
  <c r="L42" i="7" s="1"/>
  <c r="M44" i="7"/>
  <c r="M43" i="7" s="1"/>
  <c r="M42" i="7" s="1"/>
  <c r="N44" i="7"/>
  <c r="N43" i="7" s="1"/>
  <c r="N42" i="7" s="1"/>
  <c r="J48" i="7"/>
  <c r="J47" i="7" s="1"/>
  <c r="J46" i="7" s="1"/>
  <c r="K48" i="7"/>
  <c r="K47" i="7" s="1"/>
  <c r="K46" i="7" s="1"/>
  <c r="L48" i="7"/>
  <c r="L47" i="7" s="1"/>
  <c r="L46" i="7" s="1"/>
  <c r="M48" i="7"/>
  <c r="M47" i="7" s="1"/>
  <c r="M46" i="7" s="1"/>
  <c r="N48" i="7"/>
  <c r="N47" i="7" s="1"/>
  <c r="N46" i="7" s="1"/>
  <c r="J51" i="7"/>
  <c r="J50" i="7" s="1"/>
  <c r="K51" i="7"/>
  <c r="K50" i="7" s="1"/>
  <c r="L51" i="7"/>
  <c r="L50" i="7" s="1"/>
  <c r="M51" i="7"/>
  <c r="M50" i="7" s="1"/>
  <c r="N51" i="7"/>
  <c r="N50" i="7" s="1"/>
  <c r="J53" i="7"/>
  <c r="J52" i="7" s="1"/>
  <c r="K53" i="7"/>
  <c r="K52" i="7" s="1"/>
  <c r="L53" i="7"/>
  <c r="L52" i="7" s="1"/>
  <c r="M53" i="7"/>
  <c r="M52" i="7" s="1"/>
  <c r="N53" i="7"/>
  <c r="N52" i="7" s="1"/>
  <c r="J56" i="7"/>
  <c r="J55" i="7" s="1"/>
  <c r="K56" i="7"/>
  <c r="K55" i="7" s="1"/>
  <c r="L56" i="7"/>
  <c r="L55" i="7" s="1"/>
  <c r="M56" i="7"/>
  <c r="M55" i="7" s="1"/>
  <c r="N56" i="7"/>
  <c r="N55" i="7" s="1"/>
  <c r="J58" i="7"/>
  <c r="J57" i="7" s="1"/>
  <c r="K58" i="7"/>
  <c r="K57" i="7" s="1"/>
  <c r="L58" i="7"/>
  <c r="L57" i="7" s="1"/>
  <c r="M58" i="7"/>
  <c r="M57" i="7" s="1"/>
  <c r="N58" i="7"/>
  <c r="N57" i="7" s="1"/>
  <c r="J60" i="7"/>
  <c r="J59" i="7" s="1"/>
  <c r="K60" i="7"/>
  <c r="K59" i="7" s="1"/>
  <c r="L60" i="7"/>
  <c r="L59" i="7" s="1"/>
  <c r="M60" i="7"/>
  <c r="M59" i="7" s="1"/>
  <c r="N60" i="7"/>
  <c r="N59" i="7" s="1"/>
  <c r="J63" i="7"/>
  <c r="J62" i="7" s="1"/>
  <c r="J61" i="7" s="1"/>
  <c r="K63" i="7"/>
  <c r="K62" i="7" s="1"/>
  <c r="K61" i="7" s="1"/>
  <c r="L63" i="7"/>
  <c r="L62" i="7" s="1"/>
  <c r="L61" i="7" s="1"/>
  <c r="M63" i="7"/>
  <c r="M62" i="7" s="1"/>
  <c r="M61" i="7" s="1"/>
  <c r="N63" i="7"/>
  <c r="N62" i="7" s="1"/>
  <c r="N61" i="7" s="1"/>
  <c r="J66" i="7"/>
  <c r="J65" i="7" s="1"/>
  <c r="J64" i="7" s="1"/>
  <c r="K66" i="7"/>
  <c r="K65" i="7" s="1"/>
  <c r="K64" i="7" s="1"/>
  <c r="L66" i="7"/>
  <c r="L65" i="7" s="1"/>
  <c r="L64" i="7" s="1"/>
  <c r="M66" i="7"/>
  <c r="M65" i="7" s="1"/>
  <c r="M64" i="7" s="1"/>
  <c r="N66" i="7"/>
  <c r="N65" i="7" s="1"/>
  <c r="N64" i="7" s="1"/>
  <c r="J69" i="7"/>
  <c r="J68" i="7" s="1"/>
  <c r="J67" i="7" s="1"/>
  <c r="K69" i="7"/>
  <c r="K68" i="7" s="1"/>
  <c r="K67" i="7" s="1"/>
  <c r="L69" i="7"/>
  <c r="L68" i="7" s="1"/>
  <c r="L67" i="7" s="1"/>
  <c r="M69" i="7"/>
  <c r="M68" i="7" s="1"/>
  <c r="M67" i="7" s="1"/>
  <c r="N69" i="7"/>
  <c r="N68" i="7" s="1"/>
  <c r="N67" i="7" s="1"/>
  <c r="J72" i="7"/>
  <c r="J71" i="7" s="1"/>
  <c r="L72" i="7"/>
  <c r="L71" i="7" s="1"/>
  <c r="N72" i="7"/>
  <c r="N71" i="7" s="1"/>
  <c r="J74" i="7"/>
  <c r="J73" i="7" s="1"/>
  <c r="K74" i="7"/>
  <c r="K73" i="7" s="1"/>
  <c r="L74" i="7"/>
  <c r="L73" i="7" s="1"/>
  <c r="M74" i="7"/>
  <c r="M73" i="7" s="1"/>
  <c r="N74" i="7"/>
  <c r="N73" i="7" s="1"/>
  <c r="J77" i="7"/>
  <c r="J76" i="7" s="1"/>
  <c r="J75" i="7" s="1"/>
  <c r="K77" i="7"/>
  <c r="K76" i="7" s="1"/>
  <c r="K75" i="7" s="1"/>
  <c r="L77" i="7"/>
  <c r="L76" i="7" s="1"/>
  <c r="L75" i="7" s="1"/>
  <c r="M77" i="7"/>
  <c r="M76" i="7" s="1"/>
  <c r="M75" i="7" s="1"/>
  <c r="N77" i="7"/>
  <c r="N76" i="7" s="1"/>
  <c r="N75" i="7" s="1"/>
  <c r="J82" i="7"/>
  <c r="J81" i="7" s="1"/>
  <c r="J80" i="7" s="1"/>
  <c r="J79" i="7" s="1"/>
  <c r="K82" i="7"/>
  <c r="K81" i="7" s="1"/>
  <c r="K80" i="7" s="1"/>
  <c r="K79" i="7" s="1"/>
  <c r="L82" i="7"/>
  <c r="L81" i="7" s="1"/>
  <c r="L80" i="7" s="1"/>
  <c r="L79" i="7" s="1"/>
  <c r="M82" i="7"/>
  <c r="M81" i="7" s="1"/>
  <c r="M80" i="7" s="1"/>
  <c r="M79" i="7" s="1"/>
  <c r="N82" i="7"/>
  <c r="N81" i="7" s="1"/>
  <c r="N80" i="7" s="1"/>
  <c r="N79" i="7" s="1"/>
  <c r="J86" i="7"/>
  <c r="J85" i="7" s="1"/>
  <c r="J84" i="7" s="1"/>
  <c r="K86" i="7"/>
  <c r="K85" i="7" s="1"/>
  <c r="K84" i="7" s="1"/>
  <c r="L86" i="7"/>
  <c r="L85" i="7" s="1"/>
  <c r="L84" i="7" s="1"/>
  <c r="M86" i="7"/>
  <c r="M85" i="7" s="1"/>
  <c r="M84" i="7" s="1"/>
  <c r="N86" i="7"/>
  <c r="N85" i="7" s="1"/>
  <c r="N84" i="7" s="1"/>
  <c r="J89" i="7"/>
  <c r="J88" i="7" s="1"/>
  <c r="J87" i="7" s="1"/>
  <c r="K89" i="7"/>
  <c r="K88" i="7" s="1"/>
  <c r="K87" i="7" s="1"/>
  <c r="L89" i="7"/>
  <c r="L88" i="7" s="1"/>
  <c r="L87" i="7" s="1"/>
  <c r="M89" i="7"/>
  <c r="M88" i="7" s="1"/>
  <c r="M87" i="7" s="1"/>
  <c r="N89" i="7"/>
  <c r="N88" i="7" s="1"/>
  <c r="N87" i="7" s="1"/>
  <c r="J93" i="7"/>
  <c r="J92" i="7" s="1"/>
  <c r="J91" i="7" s="1"/>
  <c r="J90" i="7" s="1"/>
  <c r="K93" i="7"/>
  <c r="K92" i="7" s="1"/>
  <c r="K91" i="7" s="1"/>
  <c r="K90" i="7" s="1"/>
  <c r="L93" i="7"/>
  <c r="L92" i="7" s="1"/>
  <c r="L91" i="7" s="1"/>
  <c r="L90" i="7" s="1"/>
  <c r="M93" i="7"/>
  <c r="M92" i="7" s="1"/>
  <c r="M91" i="7" s="1"/>
  <c r="M90" i="7" s="1"/>
  <c r="N93" i="7"/>
  <c r="N92" i="7" s="1"/>
  <c r="N91" i="7" s="1"/>
  <c r="N90" i="7" s="1"/>
  <c r="I93" i="7"/>
  <c r="I92" i="7" s="1"/>
  <c r="I91" i="7" s="1"/>
  <c r="I90" i="7" s="1"/>
  <c r="I89" i="7"/>
  <c r="I88" i="7" s="1"/>
  <c r="I87" i="7" s="1"/>
  <c r="I86" i="7"/>
  <c r="I85" i="7" s="1"/>
  <c r="I82" i="7"/>
  <c r="I81" i="7" s="1"/>
  <c r="I69" i="7"/>
  <c r="I68" i="7" s="1"/>
  <c r="I67" i="7" s="1"/>
  <c r="I77" i="7"/>
  <c r="I76" i="7" s="1"/>
  <c r="I75" i="7" s="1"/>
  <c r="I74" i="7"/>
  <c r="I73" i="7" s="1"/>
  <c r="I66" i="7"/>
  <c r="I65" i="7" s="1"/>
  <c r="I64" i="7" s="1"/>
  <c r="I63" i="7"/>
  <c r="I56" i="7"/>
  <c r="I58" i="7"/>
  <c r="I57" i="7" s="1"/>
  <c r="I60" i="7"/>
  <c r="I51" i="7"/>
  <c r="I53" i="7"/>
  <c r="I52" i="7" s="1"/>
  <c r="I48" i="7"/>
  <c r="I44" i="7"/>
  <c r="I43" i="7" s="1"/>
  <c r="I42" i="7" s="1"/>
  <c r="I41" i="7"/>
  <c r="I37" i="7"/>
  <c r="I36" i="7" s="1"/>
  <c r="I34" i="7"/>
  <c r="I29" i="7"/>
  <c r="I28" i="7" s="1"/>
  <c r="L83" i="7" l="1"/>
  <c r="L78" i="7" s="1"/>
  <c r="K49" i="7"/>
  <c r="M31" i="7"/>
  <c r="L21" i="7"/>
  <c r="L70" i="7"/>
  <c r="M54" i="7"/>
  <c r="K54" i="7"/>
  <c r="N49" i="7"/>
  <c r="L49" i="7"/>
  <c r="J49" i="7"/>
  <c r="M83" i="7"/>
  <c r="K83" i="7"/>
  <c r="K78" i="7" s="1"/>
  <c r="N83" i="7"/>
  <c r="N78" i="7" s="1"/>
  <c r="J83" i="7"/>
  <c r="J78" i="7" s="1"/>
  <c r="M78" i="7"/>
  <c r="L54" i="7"/>
  <c r="M49" i="7"/>
  <c r="N38" i="7"/>
  <c r="L38" i="7"/>
  <c r="J38" i="7"/>
  <c r="K38" i="7"/>
  <c r="M21" i="7"/>
  <c r="N70" i="7"/>
  <c r="J70" i="7"/>
  <c r="N54" i="7"/>
  <c r="J54" i="7"/>
  <c r="M38" i="7"/>
  <c r="K31" i="7"/>
  <c r="N21" i="7"/>
  <c r="J21" i="7"/>
  <c r="K21" i="7"/>
  <c r="I22" i="7"/>
  <c r="I21" i="7" s="1"/>
  <c r="I33" i="7"/>
  <c r="I32" i="7" s="1"/>
  <c r="I35" i="7"/>
  <c r="I40" i="7"/>
  <c r="I39" i="7" s="1"/>
  <c r="I38" i="7" s="1"/>
  <c r="I59" i="7"/>
  <c r="I62" i="7"/>
  <c r="I61" i="7" s="1"/>
  <c r="I31" i="7" l="1"/>
  <c r="I80" i="7"/>
  <c r="I79" i="7" s="1"/>
  <c r="Z90" i="6"/>
  <c r="Z89" i="6" s="1"/>
  <c r="Z91" i="6"/>
  <c r="Z94" i="6"/>
  <c r="Z93" i="6" s="1"/>
  <c r="Z99" i="6"/>
  <c r="Z98" i="6" s="1"/>
  <c r="Z101" i="6"/>
  <c r="Z102" i="6"/>
  <c r="AC156" i="6"/>
  <c r="AC155" i="6"/>
  <c r="AC153" i="6"/>
  <c r="AC152" i="6"/>
  <c r="AC151" i="6" s="1"/>
  <c r="AC145" i="6"/>
  <c r="AC144" i="6"/>
  <c r="AC142" i="6"/>
  <c r="AC141" i="6" s="1"/>
  <c r="AC139" i="6"/>
  <c r="AC138" i="6" s="1"/>
  <c r="AC137" i="6" s="1"/>
  <c r="AC136" i="6" s="1"/>
  <c r="AC135" i="6" s="1"/>
  <c r="AC133" i="6"/>
  <c r="AC132" i="6"/>
  <c r="AC125" i="6"/>
  <c r="AC124" i="6" s="1"/>
  <c r="AC123" i="6" s="1"/>
  <c r="N34" i="7" s="1"/>
  <c r="N33" i="7" s="1"/>
  <c r="N32" i="7" s="1"/>
  <c r="N31" i="7" s="1"/>
  <c r="AC121" i="6"/>
  <c r="AC120" i="6" s="1"/>
  <c r="AC114" i="6"/>
  <c r="AC113" i="6"/>
  <c r="AC112" i="6" s="1"/>
  <c r="AC107" i="6"/>
  <c r="AC105" i="6"/>
  <c r="AC102" i="6"/>
  <c r="AC101" i="6"/>
  <c r="AC93" i="6"/>
  <c r="AC91" i="6"/>
  <c r="AC90" i="6"/>
  <c r="AC89" i="6" s="1"/>
  <c r="AC83" i="6"/>
  <c r="AC75" i="6" s="1"/>
  <c r="AC81" i="6"/>
  <c r="AC80" i="6"/>
  <c r="AC79" i="6" s="1"/>
  <c r="AC73" i="6"/>
  <c r="AC72" i="6" s="1"/>
  <c r="AC64" i="6"/>
  <c r="AC62" i="6"/>
  <c r="AC60" i="6"/>
  <c r="AC55" i="6"/>
  <c r="AC53" i="6"/>
  <c r="AC52" i="6"/>
  <c r="AC50" i="6"/>
  <c r="AC49" i="6" s="1"/>
  <c r="AC48" i="6" s="1"/>
  <c r="AC47" i="6" s="1"/>
  <c r="AC45" i="6"/>
  <c r="AC44" i="6"/>
  <c r="AC43" i="6" s="1"/>
  <c r="AC38" i="6"/>
  <c r="AC37" i="6" s="1"/>
  <c r="AC29" i="6"/>
  <c r="AC26" i="6"/>
  <c r="AC25" i="6" s="1"/>
  <c r="AC23" i="6"/>
  <c r="AC22" i="6"/>
  <c r="AC21" i="6" s="1"/>
  <c r="AA156" i="6"/>
  <c r="AA155" i="6"/>
  <c r="AA153" i="6"/>
  <c r="AA152" i="6"/>
  <c r="AA151" i="6" s="1"/>
  <c r="AA145" i="6"/>
  <c r="AA144" i="6"/>
  <c r="AA142" i="6"/>
  <c r="AA141" i="6" s="1"/>
  <c r="AA139" i="6"/>
  <c r="AA138" i="6" s="1"/>
  <c r="AA137" i="6" s="1"/>
  <c r="AA136" i="6" s="1"/>
  <c r="AA135" i="6" s="1"/>
  <c r="AA133" i="6"/>
  <c r="AA132" i="6"/>
  <c r="AA125" i="6"/>
  <c r="AA124" i="6" s="1"/>
  <c r="AA123" i="6" s="1"/>
  <c r="L34" i="7" s="1"/>
  <c r="L33" i="7" s="1"/>
  <c r="L32" i="7" s="1"/>
  <c r="L31" i="7" s="1"/>
  <c r="AA121" i="6"/>
  <c r="AA120" i="6" s="1"/>
  <c r="AA114" i="6"/>
  <c r="AA113" i="6"/>
  <c r="AA112" i="6" s="1"/>
  <c r="AA107" i="6"/>
  <c r="AA105" i="6"/>
  <c r="AA102" i="6"/>
  <c r="AA101" i="6"/>
  <c r="AA93" i="6"/>
  <c r="AA91" i="6"/>
  <c r="AA90" i="6"/>
  <c r="AA89" i="6" s="1"/>
  <c r="AA83" i="6"/>
  <c r="AA75" i="6" s="1"/>
  <c r="AA81" i="6"/>
  <c r="AA80" i="6"/>
  <c r="AA79" i="6" s="1"/>
  <c r="AA73" i="6"/>
  <c r="AA72" i="6" s="1"/>
  <c r="AA64" i="6"/>
  <c r="AA62" i="6"/>
  <c r="AA60" i="6"/>
  <c r="AA55" i="6"/>
  <c r="AA53" i="6"/>
  <c r="AA52" i="6"/>
  <c r="AA50" i="6"/>
  <c r="AA49" i="6" s="1"/>
  <c r="AA48" i="6" s="1"/>
  <c r="AA47" i="6" s="1"/>
  <c r="AA45" i="6"/>
  <c r="AA44" i="6"/>
  <c r="AA43" i="6" s="1"/>
  <c r="AA38" i="6"/>
  <c r="AA37" i="6" s="1"/>
  <c r="AA29" i="6"/>
  <c r="AA26" i="6"/>
  <c r="AA25" i="6" s="1"/>
  <c r="AA23" i="6"/>
  <c r="AA22" i="6"/>
  <c r="AA21" i="6" s="1"/>
  <c r="AB156" i="6"/>
  <c r="AB155" i="6"/>
  <c r="AB153" i="6"/>
  <c r="AB152" i="6"/>
  <c r="AB151" i="6" s="1"/>
  <c r="AB145" i="6"/>
  <c r="AB144" i="6"/>
  <c r="AB142" i="6"/>
  <c r="AB141" i="6" s="1"/>
  <c r="AB133" i="6"/>
  <c r="AB132" i="6"/>
  <c r="AB131" i="6" s="1"/>
  <c r="AB130" i="6" s="1"/>
  <c r="AB129" i="6" s="1"/>
  <c r="AB128" i="6" s="1"/>
  <c r="AB125" i="6"/>
  <c r="AB124" i="6" s="1"/>
  <c r="AB122" i="6"/>
  <c r="AB121" i="6" s="1"/>
  <c r="AB120" i="6" s="1"/>
  <c r="AB114" i="6"/>
  <c r="AB113" i="6"/>
  <c r="AB112" i="6" s="1"/>
  <c r="AB107" i="6"/>
  <c r="AB105" i="6"/>
  <c r="AB102" i="6"/>
  <c r="AB101" i="6"/>
  <c r="AB99" i="6"/>
  <c r="AB98" i="6" s="1"/>
  <c r="AB94" i="6"/>
  <c r="AB93" i="6" s="1"/>
  <c r="AB91" i="6"/>
  <c r="AB90" i="6"/>
  <c r="AB89" i="6" s="1"/>
  <c r="AB83" i="6"/>
  <c r="AB81" i="6"/>
  <c r="AB80" i="6"/>
  <c r="AB79" i="6" s="1"/>
  <c r="AB73" i="6"/>
  <c r="AB72" i="6" s="1"/>
  <c r="AB71" i="6" s="1"/>
  <c r="AB65" i="6"/>
  <c r="AB64" i="6" s="1"/>
  <c r="AB62" i="6"/>
  <c r="AB60" i="6"/>
  <c r="AB58" i="6"/>
  <c r="AB57" i="6"/>
  <c r="AB55" i="6"/>
  <c r="AB53" i="6"/>
  <c r="AB52" i="6"/>
  <c r="AB50" i="6"/>
  <c r="AB49" i="6" s="1"/>
  <c r="AB45" i="6"/>
  <c r="AB44" i="6"/>
  <c r="AB43" i="6" s="1"/>
  <c r="AB38" i="6"/>
  <c r="AB37" i="6" s="1"/>
  <c r="AB36" i="6" s="1"/>
  <c r="AB31" i="6"/>
  <c r="AB30" i="6"/>
  <c r="AB23" i="6"/>
  <c r="AB22" i="6"/>
  <c r="AB21" i="6" s="1"/>
  <c r="Z156" i="6"/>
  <c r="Z155" i="6"/>
  <c r="Z153" i="6"/>
  <c r="Z152" i="6"/>
  <c r="Z151" i="6" s="1"/>
  <c r="Z145" i="6"/>
  <c r="Z144" i="6"/>
  <c r="Z142" i="6"/>
  <c r="Z141" i="6" s="1"/>
  <c r="Z133" i="6"/>
  <c r="Z132" i="6"/>
  <c r="Z131" i="6" s="1"/>
  <c r="Z130" i="6" s="1"/>
  <c r="Z129" i="6" s="1"/>
  <c r="Z128" i="6" s="1"/>
  <c r="Z125" i="6"/>
  <c r="Z124" i="6" s="1"/>
  <c r="Z122" i="6"/>
  <c r="Z121" i="6" s="1"/>
  <c r="Z120" i="6" s="1"/>
  <c r="Z114" i="6"/>
  <c r="Z113" i="6"/>
  <c r="Z112" i="6" s="1"/>
  <c r="Z107" i="6"/>
  <c r="Z105" i="6"/>
  <c r="Z83" i="6"/>
  <c r="Z81" i="6"/>
  <c r="Z80" i="6"/>
  <c r="Z79" i="6" s="1"/>
  <c r="Z73" i="6"/>
  <c r="Z72" i="6" s="1"/>
  <c r="Z71" i="6" s="1"/>
  <c r="Z65" i="6"/>
  <c r="Z64" i="6" s="1"/>
  <c r="Z62" i="6"/>
  <c r="Z60" i="6"/>
  <c r="Z58" i="6"/>
  <c r="Z57" i="6"/>
  <c r="Z55" i="6"/>
  <c r="Z53" i="6"/>
  <c r="Z52" i="6"/>
  <c r="Z50" i="6"/>
  <c r="Z49" i="6" s="1"/>
  <c r="Z45" i="6"/>
  <c r="Z44" i="6"/>
  <c r="Z43" i="6" s="1"/>
  <c r="Z38" i="6"/>
  <c r="Z37" i="6" s="1"/>
  <c r="Z36" i="6" s="1"/>
  <c r="Z31" i="6"/>
  <c r="Z30" i="6"/>
  <c r="Z23" i="6"/>
  <c r="Z22" i="6"/>
  <c r="Z21" i="6" s="1"/>
  <c r="Y139" i="6"/>
  <c r="I33" i="5"/>
  <c r="I32" i="5" s="1"/>
  <c r="I31" i="5"/>
  <c r="I29" i="5" s="1"/>
  <c r="I30" i="5"/>
  <c r="I20" i="5"/>
  <c r="H30" i="5"/>
  <c r="G33" i="5"/>
  <c r="G31" i="5"/>
  <c r="Z29" i="6" l="1"/>
  <c r="Z28" i="6" s="1"/>
  <c r="Z27" i="6" s="1"/>
  <c r="Z26" i="6" s="1"/>
  <c r="F18" i="5" s="1"/>
  <c r="K72" i="7"/>
  <c r="K71" i="7" s="1"/>
  <c r="K70" i="7" s="1"/>
  <c r="K94" i="7" s="1"/>
  <c r="AB29" i="6"/>
  <c r="AB28" i="6" s="1"/>
  <c r="M72" i="7"/>
  <c r="M71" i="7" s="1"/>
  <c r="M70" i="7" s="1"/>
  <c r="M20" i="7" s="1"/>
  <c r="N20" i="7"/>
  <c r="K20" i="7"/>
  <c r="L20" i="7"/>
  <c r="N94" i="7"/>
  <c r="N96" i="7" s="1"/>
  <c r="L94" i="7"/>
  <c r="L96" i="7" s="1"/>
  <c r="I18" i="5"/>
  <c r="Z20" i="6"/>
  <c r="Z19" i="6" s="1"/>
  <c r="F17" i="5" s="1"/>
  <c r="AB20" i="6"/>
  <c r="AB19" i="6" s="1"/>
  <c r="AB18" i="6" s="1"/>
  <c r="AB78" i="6"/>
  <c r="AB77" i="6" s="1"/>
  <c r="AB76" i="6" s="1"/>
  <c r="AB75" i="6" s="1"/>
  <c r="AA150" i="6"/>
  <c r="AC149" i="6"/>
  <c r="AC150" i="6"/>
  <c r="AB150" i="6"/>
  <c r="Z42" i="6"/>
  <c r="Z78" i="6"/>
  <c r="Z77" i="6" s="1"/>
  <c r="Z76" i="6" s="1"/>
  <c r="Z75" i="6" s="1"/>
  <c r="F25" i="5" s="1"/>
  <c r="Z104" i="6"/>
  <c r="Z88" i="6" s="1"/>
  <c r="Z87" i="6" s="1"/>
  <c r="Z86" i="6" s="1"/>
  <c r="F27" i="5" s="1"/>
  <c r="Z111" i="6"/>
  <c r="Z110" i="6" s="1"/>
  <c r="Z109" i="6" s="1"/>
  <c r="F28" i="5" s="1"/>
  <c r="Z150" i="6"/>
  <c r="AB42" i="6"/>
  <c r="AB104" i="6"/>
  <c r="AB88" i="6" s="1"/>
  <c r="AB87" i="6" s="1"/>
  <c r="AB149" i="6"/>
  <c r="AB148" i="6" s="1"/>
  <c r="AB147" i="6" s="1"/>
  <c r="H37" i="5" s="1"/>
  <c r="H36" i="5" s="1"/>
  <c r="AA104" i="6"/>
  <c r="AA88" i="6" s="1"/>
  <c r="AA87" i="6" s="1"/>
  <c r="AA86" i="6" s="1"/>
  <c r="AA111" i="6"/>
  <c r="AA110" i="6" s="1"/>
  <c r="AA109" i="6" s="1"/>
  <c r="AC20" i="6"/>
  <c r="AC19" i="6" s="1"/>
  <c r="AC18" i="6" s="1"/>
  <c r="AA20" i="6"/>
  <c r="AA19" i="6" s="1"/>
  <c r="AA18" i="6" s="1"/>
  <c r="AA149" i="6"/>
  <c r="AA148" i="6" s="1"/>
  <c r="AA147" i="6" s="1"/>
  <c r="AC104" i="6"/>
  <c r="AC88" i="6" s="1"/>
  <c r="AC87" i="6" s="1"/>
  <c r="AC86" i="6" s="1"/>
  <c r="AC111" i="6"/>
  <c r="AC110" i="6" s="1"/>
  <c r="AC109" i="6" s="1"/>
  <c r="AA36" i="6"/>
  <c r="AA35" i="6"/>
  <c r="AA34" i="6" s="1"/>
  <c r="AA33" i="6" s="1"/>
  <c r="G19" i="5" s="1"/>
  <c r="AC36" i="6"/>
  <c r="AC35" i="6"/>
  <c r="AC34" i="6" s="1"/>
  <c r="AC33" i="6" s="1"/>
  <c r="I19" i="5" s="1"/>
  <c r="AB140" i="6"/>
  <c r="AB139" i="6" s="1"/>
  <c r="AB138" i="6" s="1"/>
  <c r="AB137" i="6" s="1"/>
  <c r="AB136" i="6" s="1"/>
  <c r="AB135" i="6" s="1"/>
  <c r="G37" i="5"/>
  <c r="H17" i="5"/>
  <c r="Z35" i="6"/>
  <c r="Z34" i="6" s="1"/>
  <c r="Z33" i="6" s="1"/>
  <c r="F19" i="5" s="1"/>
  <c r="Z70" i="6"/>
  <c r="Z69" i="6" s="1"/>
  <c r="Z68" i="6" s="1"/>
  <c r="Z67" i="6" s="1"/>
  <c r="Z140" i="6"/>
  <c r="Z139" i="6" s="1"/>
  <c r="Z138" i="6" s="1"/>
  <c r="Z137" i="6" s="1"/>
  <c r="Z136" i="6" s="1"/>
  <c r="Z135" i="6" s="1"/>
  <c r="F35" i="5" s="1"/>
  <c r="Z149" i="6"/>
  <c r="Z148" i="6" s="1"/>
  <c r="Z147" i="6" s="1"/>
  <c r="F37" i="5" s="1"/>
  <c r="AB27" i="6"/>
  <c r="AB26" i="6" s="1"/>
  <c r="AB25" i="6" s="1"/>
  <c r="AB35" i="6"/>
  <c r="AB34" i="6" s="1"/>
  <c r="AB33" i="6" s="1"/>
  <c r="H19" i="5" s="1"/>
  <c r="AB70" i="6"/>
  <c r="AB69" i="6" s="1"/>
  <c r="AB68" i="6" s="1"/>
  <c r="AB67" i="6" s="1"/>
  <c r="AA42" i="6"/>
  <c r="AA41" i="6" s="1"/>
  <c r="AA40" i="6" s="1"/>
  <c r="AA78" i="6"/>
  <c r="AA77" i="6" s="1"/>
  <c r="AA76" i="6" s="1"/>
  <c r="AC42" i="6"/>
  <c r="AC41" i="6" s="1"/>
  <c r="AC40" i="6" s="1"/>
  <c r="AC78" i="6"/>
  <c r="AC77" i="6" s="1"/>
  <c r="AC76" i="6" s="1"/>
  <c r="AB119" i="6"/>
  <c r="AB118" i="6" s="1"/>
  <c r="AB117" i="6" s="1"/>
  <c r="AB116" i="6" s="1"/>
  <c r="AB111" i="6"/>
  <c r="AB110" i="6" s="1"/>
  <c r="AB109" i="6" s="1"/>
  <c r="Z119" i="6"/>
  <c r="Z118" i="6" s="1"/>
  <c r="Z117" i="6" s="1"/>
  <c r="Z116" i="6" s="1"/>
  <c r="F31" i="5" s="1"/>
  <c r="AC70" i="6"/>
  <c r="AC69" i="6" s="1"/>
  <c r="AC68" i="6" s="1"/>
  <c r="AC67" i="6" s="1"/>
  <c r="AC71" i="6"/>
  <c r="I35" i="5"/>
  <c r="I34" i="5" s="1"/>
  <c r="AA70" i="6"/>
  <c r="AA69" i="6" s="1"/>
  <c r="AA71" i="6"/>
  <c r="G18" i="5"/>
  <c r="AB48" i="6"/>
  <c r="AB47" i="6" s="1"/>
  <c r="AB127" i="6"/>
  <c r="H33" i="5"/>
  <c r="H32" i="5" s="1"/>
  <c r="Z48" i="6"/>
  <c r="Z47" i="6" s="1"/>
  <c r="Z127" i="6"/>
  <c r="F33" i="5"/>
  <c r="Y142" i="6"/>
  <c r="Y141" i="6" s="1"/>
  <c r="X94" i="6"/>
  <c r="Y105" i="6"/>
  <c r="Y107" i="6"/>
  <c r="X83" i="6"/>
  <c r="Y83" i="6"/>
  <c r="Y93" i="6"/>
  <c r="X30" i="6"/>
  <c r="I72" i="7" s="1"/>
  <c r="I71" i="7" s="1"/>
  <c r="I70" i="7" s="1"/>
  <c r="G25" i="5" l="1"/>
  <c r="G24" i="5" s="1"/>
  <c r="M94" i="7"/>
  <c r="Z18" i="6"/>
  <c r="H28" i="5"/>
  <c r="G21" i="5"/>
  <c r="Z41" i="6"/>
  <c r="F21" i="5" s="1"/>
  <c r="G27" i="5"/>
  <c r="I27" i="5"/>
  <c r="F23" i="5"/>
  <c r="Z25" i="6"/>
  <c r="G28" i="5"/>
  <c r="H25" i="5"/>
  <c r="H24" i="5" s="1"/>
  <c r="H35" i="5"/>
  <c r="H34" i="5" s="1"/>
  <c r="AC148" i="6"/>
  <c r="AC147" i="6" s="1"/>
  <c r="I37" i="5"/>
  <c r="I36" i="5" s="1"/>
  <c r="H31" i="5"/>
  <c r="H29" i="5" s="1"/>
  <c r="H23" i="5"/>
  <c r="H22" i="5" s="1"/>
  <c r="H18" i="5"/>
  <c r="I28" i="5"/>
  <c r="I17" i="5"/>
  <c r="AA17" i="6"/>
  <c r="AB41" i="6"/>
  <c r="H21" i="5" s="1"/>
  <c r="H16" i="5" s="1"/>
  <c r="G17" i="5"/>
  <c r="H27" i="5"/>
  <c r="AB86" i="6"/>
  <c r="AB85" i="6" s="1"/>
  <c r="AC85" i="6"/>
  <c r="AC17" i="6"/>
  <c r="AA85" i="6"/>
  <c r="I25" i="5"/>
  <c r="I24" i="5" s="1"/>
  <c r="Z85" i="6"/>
  <c r="I21" i="5"/>
  <c r="I23" i="5"/>
  <c r="I22" i="5" s="1"/>
  <c r="AA68" i="6"/>
  <c r="AA67" i="6" s="1"/>
  <c r="G23" i="5"/>
  <c r="Y104" i="6"/>
  <c r="H26" i="5" l="1"/>
  <c r="Z40" i="6"/>
  <c r="Z17" i="6" s="1"/>
  <c r="Z16" i="6" s="1"/>
  <c r="AB40" i="6"/>
  <c r="AB17" i="6" s="1"/>
  <c r="AB158" i="6" s="1"/>
  <c r="I16" i="5"/>
  <c r="I26" i="5"/>
  <c r="AC158" i="6"/>
  <c r="AC160" i="6" s="1"/>
  <c r="H38" i="5"/>
  <c r="H40" i="5" s="1"/>
  <c r="AA158" i="6"/>
  <c r="AA160" i="6" s="1"/>
  <c r="AC16" i="6"/>
  <c r="AA16" i="6"/>
  <c r="AB16" i="6"/>
  <c r="Z158" i="6"/>
  <c r="Z159" i="6" s="1"/>
  <c r="G36" i="5"/>
  <c r="F36" i="5"/>
  <c r="G32" i="5"/>
  <c r="F32" i="5"/>
  <c r="G30" i="5"/>
  <c r="F30" i="5"/>
  <c r="F24" i="5"/>
  <c r="G22" i="5"/>
  <c r="G20" i="5"/>
  <c r="AB159" i="6" l="1"/>
  <c r="M95" i="7" s="1"/>
  <c r="M96" i="7" s="1"/>
  <c r="K95" i="7"/>
  <c r="K96" i="7" s="1"/>
  <c r="H41" i="5"/>
  <c r="K31" i="3"/>
  <c r="L97" i="7"/>
  <c r="N97" i="7"/>
  <c r="AB162" i="6"/>
  <c r="M97" i="7"/>
  <c r="K97" i="7"/>
  <c r="I38" i="5"/>
  <c r="I40" i="5" s="1"/>
  <c r="I44" i="5" s="1"/>
  <c r="G35" i="5"/>
  <c r="G26" i="5"/>
  <c r="K19" i="3"/>
  <c r="J19" i="3"/>
  <c r="G16" i="5"/>
  <c r="E31" i="5"/>
  <c r="E29" i="5" s="1"/>
  <c r="E33" i="5"/>
  <c r="E32" i="5" s="1"/>
  <c r="X90" i="6"/>
  <c r="X89" i="6" s="1"/>
  <c r="X99" i="6"/>
  <c r="X98" i="6" s="1"/>
  <c r="X101" i="6"/>
  <c r="X105" i="6"/>
  <c r="X107" i="6"/>
  <c r="X93" i="6"/>
  <c r="X113" i="6"/>
  <c r="X111" i="6" s="1"/>
  <c r="X110" i="6" s="1"/>
  <c r="X109" i="6" s="1"/>
  <c r="D28" i="5" s="1"/>
  <c r="X22" i="6"/>
  <c r="X20" i="6" s="1"/>
  <c r="X19" i="6" s="1"/>
  <c r="X18" i="6" s="1"/>
  <c r="D17" i="5" s="1"/>
  <c r="X38" i="6"/>
  <c r="X37" i="6" s="1"/>
  <c r="X35" i="6" s="1"/>
  <c r="X34" i="6" s="1"/>
  <c r="X33" i="6" s="1"/>
  <c r="D19" i="5" s="1"/>
  <c r="X44" i="6"/>
  <c r="X42" i="6" s="1"/>
  <c r="X50" i="6"/>
  <c r="X49" i="6" s="1"/>
  <c r="X52" i="6"/>
  <c r="X57" i="6"/>
  <c r="X65" i="6"/>
  <c r="X64" i="6" s="1"/>
  <c r="X73" i="6"/>
  <c r="X72" i="6" s="1"/>
  <c r="X70" i="6" s="1"/>
  <c r="X69" i="6" s="1"/>
  <c r="X68" i="6" s="1"/>
  <c r="X80" i="6"/>
  <c r="X78" i="6" s="1"/>
  <c r="X77" i="6" s="1"/>
  <c r="X122" i="6"/>
  <c r="X125" i="6"/>
  <c r="X124" i="6" s="1"/>
  <c r="X132" i="6"/>
  <c r="X131" i="6" s="1"/>
  <c r="X130" i="6" s="1"/>
  <c r="X129" i="6" s="1"/>
  <c r="X128" i="6" s="1"/>
  <c r="I55" i="7" s="1"/>
  <c r="I54" i="7" s="1"/>
  <c r="X144" i="6"/>
  <c r="X142" i="6"/>
  <c r="X141" i="6" s="1"/>
  <c r="X152" i="6"/>
  <c r="X155" i="6"/>
  <c r="Y22" i="6"/>
  <c r="Y20" i="6" s="1"/>
  <c r="Y19" i="6" s="1"/>
  <c r="Y18" i="6" s="1"/>
  <c r="Y26" i="6"/>
  <c r="Y25" i="6" s="1"/>
  <c r="E18" i="5" s="1"/>
  <c r="Y38" i="6"/>
  <c r="Y37" i="6" s="1"/>
  <c r="Y35" i="6" s="1"/>
  <c r="Y34" i="6" s="1"/>
  <c r="Y33" i="6" s="1"/>
  <c r="E19" i="5" s="1"/>
  <c r="Y44" i="6"/>
  <c r="Y42" i="6" s="1"/>
  <c r="Y50" i="6"/>
  <c r="Y49" i="6" s="1"/>
  <c r="Y48" i="6" s="1"/>
  <c r="Y47" i="6" s="1"/>
  <c r="Y73" i="6"/>
  <c r="Y72" i="6" s="1"/>
  <c r="Y70" i="6" s="1"/>
  <c r="Y69" i="6" s="1"/>
  <c r="Y68" i="6" s="1"/>
  <c r="Y113" i="6"/>
  <c r="Y111" i="6" s="1"/>
  <c r="Y110" i="6" s="1"/>
  <c r="Y109" i="6" s="1"/>
  <c r="E28" i="5" s="1"/>
  <c r="Y138" i="6"/>
  <c r="Y137" i="6" s="1"/>
  <c r="Y136" i="6" s="1"/>
  <c r="Y75" i="6"/>
  <c r="E25" i="5" s="1"/>
  <c r="E24" i="5" s="1"/>
  <c r="Y152" i="6"/>
  <c r="Y155" i="6"/>
  <c r="Y64" i="6"/>
  <c r="Y144" i="6"/>
  <c r="Y52" i="6"/>
  <c r="Y125" i="6"/>
  <c r="Y124" i="6" s="1"/>
  <c r="Y123" i="6" s="1"/>
  <c r="J34" i="7" s="1"/>
  <c r="J33" i="7" s="1"/>
  <c r="J32" i="7" s="1"/>
  <c r="J31" i="7" s="1"/>
  <c r="Y80" i="6"/>
  <c r="Y78" i="6" s="1"/>
  <c r="Y77" i="6" s="1"/>
  <c r="Y90" i="6"/>
  <c r="Y89" i="6" s="1"/>
  <c r="Y101" i="6"/>
  <c r="Y132" i="6"/>
  <c r="Y153" i="6"/>
  <c r="X153" i="6"/>
  <c r="Y156" i="6"/>
  <c r="X156" i="6"/>
  <c r="Y145" i="6"/>
  <c r="Y133" i="6"/>
  <c r="X133" i="6"/>
  <c r="Y114" i="6"/>
  <c r="X114" i="6"/>
  <c r="Y102" i="6"/>
  <c r="X102" i="6"/>
  <c r="Y91" i="6"/>
  <c r="X91" i="6"/>
  <c r="Y81" i="6"/>
  <c r="X81" i="6"/>
  <c r="Y62" i="6"/>
  <c r="X62" i="6"/>
  <c r="Y60" i="6"/>
  <c r="X58" i="6"/>
  <c r="Y55" i="6"/>
  <c r="Y53" i="6"/>
  <c r="X55" i="6"/>
  <c r="Y45" i="6"/>
  <c r="Y29" i="6"/>
  <c r="Y23" i="6"/>
  <c r="X23" i="6"/>
  <c r="X45" i="6"/>
  <c r="F34" i="5"/>
  <c r="F29" i="5"/>
  <c r="Y121" i="6"/>
  <c r="Y120" i="6" s="1"/>
  <c r="X112" i="6"/>
  <c r="X60" i="6"/>
  <c r="X145" i="6"/>
  <c r="Y112" i="6"/>
  <c r="X53" i="6"/>
  <c r="I47" i="7" s="1"/>
  <c r="I46" i="7" s="1"/>
  <c r="Y21" i="6"/>
  <c r="E20" i="5"/>
  <c r="E30" i="5"/>
  <c r="AB160" i="6" l="1"/>
  <c r="Z160" i="6"/>
  <c r="Z163" i="6" s="1"/>
  <c r="K29" i="3"/>
  <c r="K28" i="3"/>
  <c r="K18" i="3" s="1"/>
  <c r="K32" i="3" s="1"/>
  <c r="K30" i="3"/>
  <c r="AC162" i="6"/>
  <c r="J94" i="7"/>
  <c r="J96" i="7" s="1"/>
  <c r="J20" i="7"/>
  <c r="X71" i="6"/>
  <c r="X36" i="6"/>
  <c r="Y76" i="6"/>
  <c r="X121" i="6"/>
  <c r="X120" i="6" s="1"/>
  <c r="I50" i="7"/>
  <c r="I49" i="7" s="1"/>
  <c r="X150" i="6"/>
  <c r="X21" i="6"/>
  <c r="X43" i="6"/>
  <c r="X79" i="6"/>
  <c r="Y36" i="6"/>
  <c r="Y151" i="6"/>
  <c r="Y79" i="6"/>
  <c r="X151" i="6"/>
  <c r="Y71" i="6"/>
  <c r="Y43" i="6"/>
  <c r="F26" i="5"/>
  <c r="X149" i="6"/>
  <c r="Y150" i="6"/>
  <c r="F22" i="5"/>
  <c r="F16" i="5"/>
  <c r="Y88" i="6"/>
  <c r="Y87" i="6" s="1"/>
  <c r="Y86" i="6" s="1"/>
  <c r="E27" i="5" s="1"/>
  <c r="E26" i="5" s="1"/>
  <c r="X104" i="6"/>
  <c r="X88" i="6" s="1"/>
  <c r="X87" i="6" s="1"/>
  <c r="X86" i="6" s="1"/>
  <c r="D27" i="5" s="1"/>
  <c r="X48" i="6"/>
  <c r="X47" i="6" s="1"/>
  <c r="X41" i="6" s="1"/>
  <c r="X40" i="6" s="1"/>
  <c r="D21" i="5" s="1"/>
  <c r="Y149" i="6"/>
  <c r="Y148" i="6" s="1"/>
  <c r="E37" i="5" s="1"/>
  <c r="E36" i="5" s="1"/>
  <c r="X140" i="6"/>
  <c r="X139" i="6" s="1"/>
  <c r="X138" i="6" s="1"/>
  <c r="X137" i="6" s="1"/>
  <c r="X136" i="6" s="1"/>
  <c r="X135" i="6" s="1"/>
  <c r="X76" i="6"/>
  <c r="X75" i="6" s="1"/>
  <c r="D25" i="5" s="1"/>
  <c r="D24" i="5" s="1"/>
  <c r="G29" i="5"/>
  <c r="G34" i="5"/>
  <c r="X119" i="6"/>
  <c r="X118" i="6" s="1"/>
  <c r="X117" i="6" s="1"/>
  <c r="X116" i="6" s="1"/>
  <c r="D31" i="5" s="1"/>
  <c r="D29" i="5" s="1"/>
  <c r="I26" i="3"/>
  <c r="I25" i="3" s="1"/>
  <c r="I19" i="3" s="1"/>
  <c r="E35" i="5"/>
  <c r="E34" i="5" s="1"/>
  <c r="Y135" i="6"/>
  <c r="E23" i="5"/>
  <c r="E22" i="5" s="1"/>
  <c r="Y67" i="6"/>
  <c r="D33" i="5"/>
  <c r="D32" i="5" s="1"/>
  <c r="X127" i="6"/>
  <c r="Y41" i="6"/>
  <c r="Y40" i="6" s="1"/>
  <c r="E21" i="5" s="1"/>
  <c r="E17" i="5"/>
  <c r="D23" i="5"/>
  <c r="D22" i="5" s="1"/>
  <c r="X67" i="6"/>
  <c r="AB163" i="6" l="1"/>
  <c r="H44" i="5"/>
  <c r="X148" i="6"/>
  <c r="X147" i="6" s="1"/>
  <c r="I84" i="7"/>
  <c r="D37" i="5"/>
  <c r="D36" i="5" s="1"/>
  <c r="D35" i="5"/>
  <c r="D34" i="5" s="1"/>
  <c r="F38" i="5"/>
  <c r="Y147" i="6"/>
  <c r="X85" i="6"/>
  <c r="D26" i="5"/>
  <c r="Y85" i="6"/>
  <c r="G38" i="5"/>
  <c r="G40" i="5" s="1"/>
  <c r="G44" i="5" s="1"/>
  <c r="E16" i="5"/>
  <c r="E38" i="5" s="1"/>
  <c r="E40" i="5" s="1"/>
  <c r="Y17" i="6"/>
  <c r="X29" i="6"/>
  <c r="X28" i="6" s="1"/>
  <c r="X31" i="6"/>
  <c r="Z162" i="6" l="1"/>
  <c r="F40" i="5"/>
  <c r="AA162" i="6"/>
  <c r="I83" i="7"/>
  <c r="I78" i="7" s="1"/>
  <c r="Y16" i="6"/>
  <c r="X27" i="6"/>
  <c r="X26" i="6" s="1"/>
  <c r="X25" i="6" s="1"/>
  <c r="X17" i="6" s="1"/>
  <c r="Y158" i="6"/>
  <c r="Y160" i="6" s="1"/>
  <c r="E44" i="5" s="1"/>
  <c r="F41" i="5" l="1"/>
  <c r="F44" i="5"/>
  <c r="J31" i="3"/>
  <c r="J28" i="3" s="1"/>
  <c r="J97" i="7"/>
  <c r="Y162" i="6"/>
  <c r="I94" i="7"/>
  <c r="I96" i="7" s="1"/>
  <c r="I20" i="7"/>
  <c r="D18" i="5"/>
  <c r="D16" i="5" s="1"/>
  <c r="D38" i="5" s="1"/>
  <c r="X16" i="6"/>
  <c r="X158" i="6"/>
  <c r="X160" i="6" s="1"/>
  <c r="X163" i="6" s="1"/>
  <c r="D40" i="5" l="1"/>
  <c r="J29" i="3"/>
  <c r="J30" i="3"/>
  <c r="J18" i="3"/>
  <c r="J32" i="3" s="1"/>
  <c r="X162" i="6"/>
  <c r="I31" i="3"/>
  <c r="I29" i="3" s="1"/>
  <c r="I97" i="7"/>
  <c r="D41" i="5" l="1"/>
  <c r="D44" i="5"/>
  <c r="I30" i="3"/>
  <c r="I28" i="3"/>
  <c r="I18" i="3" s="1"/>
  <c r="I32" i="3" s="1"/>
</calcChain>
</file>

<file path=xl/sharedStrings.xml><?xml version="1.0" encoding="utf-8"?>
<sst xmlns="http://schemas.openxmlformats.org/spreadsheetml/2006/main" count="2642" uniqueCount="386">
  <si>
    <t>Группа</t>
  </si>
  <si>
    <t>Подгруппа</t>
  </si>
  <si>
    <t>Статья</t>
  </si>
  <si>
    <t>Подстатья</t>
  </si>
  <si>
    <t>Элемент</t>
  </si>
  <si>
    <t>1</t>
  </si>
  <si>
    <t>08</t>
  </si>
  <si>
    <t>04</t>
  </si>
  <si>
    <t>020</t>
  </si>
  <si>
    <t>01</t>
  </si>
  <si>
    <t>0000</t>
  </si>
  <si>
    <t>110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</si>
  <si>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</si>
  <si>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</si>
  <si>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</si>
  <si>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</si>
  <si>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</si>
  <si>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</si>
  <si>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</si>
  <si>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</si>
  <si>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</si>
  <si>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</si>
  <si>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</si>
  <si>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</si>
  <si>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</si>
  <si>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</si>
  <si>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</si>
  <si>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</si>
  <si>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</si>
  <si>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03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</si>
  <si>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</si>
  <si>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</si>
  <si>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</si>
  <si>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</si>
  <si>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</si>
  <si>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к решению Совета Магистрального сельского поселения</t>
  </si>
  <si>
    <t>Омского муниципального района Омской области</t>
  </si>
  <si>
    <t>611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</si>
  <si>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</si>
  <si>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</si>
  <si>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</si>
  <si>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</si>
  <si>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</si>
  <si>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</si>
  <si>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№ п/п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</si>
  <si>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</si>
  <si>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</si>
  <si>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</si>
  <si>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</si>
  <si>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</si>
  <si>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</si>
  <si>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</si>
  <si>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</si>
  <si>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</si>
  <si>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</si>
  <si>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</si>
  <si>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ДОХОДОВ</t>
  </si>
  <si>
    <t>Безвозмездные поступления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</si>
  <si>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</si>
  <si>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</si>
  <si>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</si>
  <si>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</si>
  <si>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</si>
  <si>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</si>
  <si>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</si>
  <si>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</si>
  <si>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</si>
  <si>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</si>
  <si>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</si>
  <si>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</si>
  <si>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</si>
  <si>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</si>
  <si>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</si>
  <si>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</si>
  <si>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</si>
  <si>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</si>
  <si>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</si>
  <si>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</si>
  <si>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</si>
  <si>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</si>
  <si>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</si>
  <si>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</si>
  <si>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</si>
  <si>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</si>
  <si>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</si>
  <si>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</si>
  <si>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</si>
  <si>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</si>
  <si>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</si>
  <si>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</si>
  <si>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</si>
  <si>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</si>
  <si>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</si>
  <si>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</si>
  <si>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</si>
  <si>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</si>
  <si>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</si>
  <si>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033</t>
  </si>
  <si>
    <t>043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</si>
  <si>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</si>
  <si>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</si>
  <si>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</si>
  <si>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</si>
  <si>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</si>
  <si>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</si>
  <si>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</si>
  <si>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</si>
  <si>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</si>
  <si>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</si>
  <si>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</si>
  <si>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</si>
  <si>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Наименование кодов классификации расходов  местного бюджета</t>
  </si>
  <si>
    <t>Коды классификации расходов  местного бюджета</t>
  </si>
  <si>
    <t>Сумма, рублей</t>
  </si>
  <si>
    <t>Раздел</t>
  </si>
  <si>
    <t>Подраздел</t>
  </si>
  <si>
    <t>Всего</t>
  </si>
  <si>
    <t>в том числе за счет поступлений целевого характера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</si>
  <si>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</si>
  <si>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</si>
  <si>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</si>
  <si>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</si>
  <si>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Выборы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</si>
  <si>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</si>
  <si>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</si>
  <si>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</si>
  <si>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</si>
  <si>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</si>
  <si>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</si>
  <si>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</si>
  <si>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</si>
  <si>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</si>
  <si>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</si>
  <si>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</si>
  <si>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</si>
  <si>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</si>
  <si>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</si>
  <si>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</si>
  <si>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</si>
  <si>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</si>
  <si>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</si>
  <si>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Физическая культура и спорт</t>
  </si>
  <si>
    <t>Физическая культура</t>
  </si>
  <si>
    <t>Всего расходов</t>
  </si>
  <si>
    <t>РАСПРЕДЕЛЕНИЕ
бюджетных ассигнований районного бюджета по разделам, подразделам, целевым статьям и видам расходов
классификации расходов бюджетов в ведомственной структуре расходов
на 2014 год и на плановый период 2015 и 2016 годов</t>
  </si>
  <si>
    <t>Наименование кодов классификации расходов местного бюджета</t>
  </si>
  <si>
    <t>Коды классификации расходов местного бюджета</t>
  </si>
  <si>
    <t>Рз(код)</t>
  </si>
  <si>
    <t>Рз Пр</t>
  </si>
  <si>
    <t>Ст(код)</t>
  </si>
  <si>
    <t>Подст(код)</t>
  </si>
  <si>
    <t>ЦСР</t>
  </si>
  <si>
    <t>ВР</t>
  </si>
  <si>
    <t>Главный распорядитель средств районного бюджета</t>
  </si>
  <si>
    <t>Целевая статья</t>
  </si>
  <si>
    <t>Вид расходов</t>
  </si>
  <si>
    <t>Вид рас- хо-дов 2</t>
  </si>
  <si>
    <t>3100000</t>
  </si>
  <si>
    <t>0</t>
  </si>
  <si>
    <t>3120000</t>
  </si>
  <si>
    <t>5</t>
  </si>
  <si>
    <t>Повышение эффективности деятельности Администрации Магистрального сельского поселения</t>
  </si>
  <si>
    <t>3120398</t>
  </si>
  <si>
    <t>Руководство и управление в сфере установленных функций органов местного самоуправления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</si>
  <si>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</si>
  <si>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</si>
  <si>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</si>
  <si>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</si>
  <si>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</si>
  <si>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</si>
  <si>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</t>
  </si>
  <si>
    <t>Формирование и использование средств резервных фондов</t>
  </si>
  <si>
    <t>997</t>
  </si>
  <si>
    <t>Иные бюджетные ассигнования</t>
  </si>
  <si>
    <t>Резервные средства</t>
  </si>
  <si>
    <t>2500000</t>
  </si>
  <si>
    <t>2530000</t>
  </si>
  <si>
    <t>3</t>
  </si>
  <si>
    <t>Формирование и развитие муниципальной собственности поселения</t>
  </si>
  <si>
    <t>2530106</t>
  </si>
  <si>
    <t>Оценка недвижимости, признание прав и регулирование отношений по муниципальной собственности</t>
  </si>
  <si>
    <t>2910000</t>
  </si>
  <si>
    <t>Организация материально-технического и хозяйственного обеспечения деятельности Администрации</t>
  </si>
  <si>
    <t>Расходы на выплаты персоналу казенных учреждений</t>
  </si>
  <si>
    <t>2910101</t>
  </si>
  <si>
    <t>Организация и обеспечение мероприятий по решению других (общих) вопросов муниципального значения</t>
  </si>
  <si>
    <t>002</t>
  </si>
  <si>
    <t>Уплата налогов, сборов и иных платежей</t>
  </si>
  <si>
    <t>2910201</t>
  </si>
  <si>
    <t>2910203</t>
  </si>
  <si>
    <t>Материально-техническое обеспечение народных дружин</t>
  </si>
  <si>
    <t>007</t>
  </si>
  <si>
    <t>Прочая закупка товаров, работ и услуг для обеспечения государственных (муниципальных) нужд</t>
  </si>
  <si>
    <t>2910204</t>
  </si>
  <si>
    <t>2910205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</si>
  <si>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</si>
  <si>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118</t>
  </si>
  <si>
    <t>Национальная безопасность и 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</si>
  <si>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</si>
  <si>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008</t>
  </si>
  <si>
    <t>Резервный фонд Правительства Омской области</t>
  </si>
  <si>
    <t>99</t>
  </si>
  <si>
    <t>Содержание автомобильных дорог общего пользования</t>
  </si>
  <si>
    <t>Капитальный и текущий ремонт автомобильных дорог</t>
  </si>
  <si>
    <t>Обеспечение безопасности дорожного движения</t>
  </si>
  <si>
    <t>Содержание и устройство дорожных знаков</t>
  </si>
  <si>
    <t>Содержание автомобильных дорог</t>
  </si>
  <si>
    <t>Строительство и реконструкция улично-дорожной сети</t>
  </si>
  <si>
    <t>Финансовое обеспечение дорожной деятельности(капитальный ремонт и ремонт автомобильных дорог общего пользования населенных пунктов)</t>
  </si>
  <si>
    <t>L</t>
  </si>
  <si>
    <t>838</t>
  </si>
  <si>
    <t>839</t>
  </si>
  <si>
    <t>Мероприятия по землеустройству и землепользованию</t>
  </si>
  <si>
    <t>Организация благоустройства, озеленения, обеспечение чистоты и порядка на территориях Магистрального сельского поселения</t>
  </si>
  <si>
    <t>Мероприятия по организации уличного освещения</t>
  </si>
  <si>
    <t xml:space="preserve">Прочие мероприятия по благоустройству </t>
  </si>
  <si>
    <t>Реализация молодежной политики на территории поселения</t>
  </si>
  <si>
    <t>Проведение мероприятий для детей и молодежи</t>
  </si>
  <si>
    <t>Культура</t>
  </si>
  <si>
    <t>Развитие творческого потенциала населения</t>
  </si>
  <si>
    <t>Организация культурно-досугового обслуживания населения учреждениями культуры</t>
  </si>
  <si>
    <t>Развитие физической культуры и спорта в поселении</t>
  </si>
  <si>
    <t>Организация физкультурно-оздоровительной работы</t>
  </si>
  <si>
    <t>Проведение и участие в областных, районных и сельских спортивных мероприятиях, соревнованиях и праздниках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</si>
  <si>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</si>
  <si>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</si>
  <si>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Доходы от сдачи в аренду  имущества, находящегося в оперативном управлении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</si>
  <si>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</si>
  <si>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314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</si>
  <si>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</si>
  <si>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325</t>
  </si>
  <si>
    <t>Прочие поступления от использования 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</si>
  <si>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</si>
  <si>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995</t>
  </si>
  <si>
    <t>130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</si>
  <si>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</si>
  <si>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</si>
  <si>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</t>
  </si>
  <si>
    <t>053</t>
  </si>
  <si>
    <t>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</si>
  <si>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</si>
  <si>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</si>
  <si>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16</t>
  </si>
  <si>
    <t>23</t>
  </si>
  <si>
    <t>051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</si>
  <si>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</si>
  <si>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</si>
  <si>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</si>
  <si>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</si>
  <si>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51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</si>
  <si>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</si>
  <si>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</si>
  <si>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077</t>
  </si>
  <si>
    <t>014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</si>
  <si>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</si>
  <si>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</si>
  <si>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</si>
  <si>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064</t>
  </si>
  <si>
    <t>S</t>
  </si>
  <si>
    <t>Капитальный ремонт и ремонт автомобильных дорог общего пользования населенных пунктов</t>
  </si>
  <si>
    <t>Разница Расходов</t>
  </si>
  <si>
    <t>2018 год</t>
  </si>
  <si>
    <t>2019 год</t>
  </si>
  <si>
    <t>Подпрограмма "Развитие дорожного хозяйства Магистрального сельского поселения Омского муниципального района Омской области на 2014 - 2018 годы"</t>
  </si>
  <si>
    <t>Содержание действующей сети автомобильных дорог общего пользования местного значения</t>
  </si>
  <si>
    <t>Проверка на соответствие с вед. структуре</t>
  </si>
  <si>
    <t>Проверка соответствия РзПр</t>
  </si>
  <si>
    <t>Приложение № 3</t>
  </si>
  <si>
    <t>Приложение № 4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</si>
  <si>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</si>
  <si>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бюджета Магистрального сельского поселения на 2017 год и плановый период 2018, 2019 годов</t>
  </si>
  <si>
    <t>В том числе условно утвержденные расходы</t>
  </si>
  <si>
    <t>Условно утвержденные расходы</t>
  </si>
  <si>
    <t>Итого</t>
  </si>
  <si>
    <t>РАСПРЕДЕЛЕНИЕ</t>
  </si>
  <si>
    <t>бюджетных ассигнований бюджета Магистрального сельского поселения по целевым статьям</t>
  </si>
  <si>
    <t>(муниципальным программам и непрограммным направлениям деятельности),</t>
  </si>
  <si>
    <t>группам и подгруппам видов расходов классификации расходов бюджетов</t>
  </si>
  <si>
    <t>Муниципальная программа Магистрального сельского поселения Омского муниципального района Омской области "Развитие социально-экономического потенциала Магистрального сельского поселения Омского муниципального района Омской области на 2014-2020 годы"</t>
  </si>
  <si>
    <t>Подпрограмма "Обеспечение функционирования и развития объектов жилищно-коммунального хозяйства, благоустройство и озеленение Магистрального сельского поселения Омского муниципального района Омской области на 2014-2020 годы"</t>
  </si>
  <si>
    <t>Подпрограмма "Управление муниципальной собственностью Магистрального сельского поселения Омского муниципального района Омской области на 2014-2020 годы"</t>
  </si>
  <si>
    <t>Подпрограмма "Совершенствование муниципального управления в Магистральном сельском поселении Омского муниципального района Омской области на 2014-2020 годы"</t>
  </si>
  <si>
    <t>Подпрограмма "Оказание качественных услуг в социально-культурной сфере, повышение их доступности для населения Магистрального сельского поселения Омского муниципального района Омской области на 2014-2020 годы"</t>
  </si>
  <si>
    <t>Подпрограмма "Поддержка дорожного хозяйства на территории Магистрального сельского поселения Омского муниципального района Омской области на 2014-2020 годы"</t>
  </si>
  <si>
    <t>Иные закупки товаров, работ и услуг для обеспечения государственных (муниципальных) нужд3</t>
  </si>
  <si>
    <t xml:space="preserve">                                                                                      Приложение № 1</t>
  </si>
  <si>
    <t xml:space="preserve">Омского мунициплаьного района </t>
  </si>
  <si>
    <t>Код классификации доходов бюджета</t>
  </si>
  <si>
    <t>Наименование главного администратора доходов бюджета и закрепляемых за ним видов (подвидов) доходов бюджета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</si>
  <si>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</si>
  <si>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</si>
  <si>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</si>
  <si>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</si>
  <si>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</si>
  <si>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</si>
  <si>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</si>
  <si>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</si>
  <si>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бюджета</t>
  </si>
  <si>
    <t>Аналитическая группа подвида доходов бюджета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</si>
  <si>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</si>
  <si>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</si>
  <si>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</si>
  <si>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к решению Совета Магистрального сельского посления</t>
  </si>
  <si>
    <t>"О бюджете Магистрального сельского поселения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</si>
  <si>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2017 год и на плановый период 2018 и 2019 годов</t>
  </si>
  <si>
    <t>Код классификации источников финансирования дефицита бюджета</t>
  </si>
  <si>
    <t>Наименование главного администратора источников финансирования дефицита бюджета и закрепляемых за ним кодов классификации источников финансирования дефицита бюджета</t>
  </si>
  <si>
    <t xml:space="preserve">Главный администратор </t>
  </si>
  <si>
    <t xml:space="preserve">Группа </t>
  </si>
  <si>
    <t>Подвид</t>
  </si>
  <si>
    <t>Аналитическая группа вида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</si>
  <si>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</si>
  <si>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</si>
  <si>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Омской области на 2017 год и на плановый период 2018 и 2019 годов"</t>
  </si>
  <si>
    <t>Омской области на 2017 год и на плановый период  2018 и 2019 годов"</t>
  </si>
  <si>
    <t>на 2017 год и на плановый период  2018 и 2019 годов</t>
  </si>
  <si>
    <t>Перечень главных администраторов источников финансирования дефицита бюджета Магистрального сельского поселения на 2017 год и на плановый период  2018 и 2019 годов</t>
  </si>
  <si>
    <t>ПРОЧИЕ БЕЗВОЗМЕЗДНЫЕ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</si>
  <si>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</si>
  <si>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</si>
  <si>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</si>
  <si>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</si>
  <si>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БЕЗВОЗМЕЗДНЫЕ  ПОСТУПЛЕНИЯ ОТ ДРУГИХ БЮДЖЕТОВ БЮДЖЕТНОЙ СИСТЕМЫ РОССИЙСКОЙ ФЕДЕРАЦИИ</t>
  </si>
  <si>
    <t xml:space="preserve">000 </t>
  </si>
  <si>
    <t>БЕЗВОЗМЕЗДНЫЕ ПОСТУПЛЕНИЯ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</si>
  <si>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</si>
  <si>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</si>
  <si>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</si>
  <si>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государства</t>
  </si>
  <si>
    <t>990</t>
  </si>
  <si>
    <t>Доходы от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</si>
  <si>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</si>
  <si>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</si>
  <si>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 xml:space="preserve">Доходы от оказания платных услуг (работ) </t>
  </si>
  <si>
    <t>ДОХОДЫ ОТ ОКАЗАНИЯ ПЛАТНЫХ УСЛУГ (РАБОТ) И КОМПЕНСАЦИИ ЗАТРАТ ГОСУДАРСТВА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</si>
  <si>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</si>
  <si>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</si>
  <si>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</si>
  <si>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</si>
  <si>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</si>
  <si>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</si>
  <si>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</si>
  <si>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</si>
  <si>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Земельный налог с организаций</t>
  </si>
  <si>
    <t>Земельный налог</t>
  </si>
  <si>
    <t>Налог на имущество физических лиц</t>
  </si>
  <si>
    <t xml:space="preserve">НАЛОГИ НА ИМУЩЕСТВО </t>
  </si>
  <si>
    <t>НАЛОГИ НА СОВОКУПНЫЙ ДОХОД</t>
  </si>
  <si>
    <t>НАЛОГИ НА ПРИБЫЛЬ, ДОХОДЫ</t>
  </si>
  <si>
    <t>НАЛОГОВЫЕ И НЕНАЛОГОВЫЕ ДОХОДЫ</t>
  </si>
  <si>
    <t>Главный администратор доходов бюджета</t>
  </si>
  <si>
    <r>
      <t xml:space="preserve">Сумма, рублей
</t>
    </r>
    <r>
      <rPr>
        <b/>
        <sz val="14"/>
        <rFont val="Times New Roman"/>
        <family val="1"/>
        <charset val="204"/>
      </rPr>
      <t xml:space="preserve"> </t>
    </r>
  </si>
  <si>
    <t>Наименование кодов классификации доходов бюджета</t>
  </si>
  <si>
    <t>Прогноз поступлений доходов в бюджет Магистрального сельского поселения на 2017 год и на плановый период 2018 и 2019 годов</t>
  </si>
  <si>
    <t xml:space="preserve">                                                                                      Приложение № 2</t>
  </si>
  <si>
    <t>Источники финансирования дефицита бюджета Магистрального сельского поселения на 2017 год и на плановый период 2018 и 2019 годов</t>
  </si>
  <si>
    <t>1.1</t>
  </si>
  <si>
    <t>непрограммная часть</t>
  </si>
  <si>
    <t>программная часть</t>
  </si>
  <si>
    <t>Всего, в том числе:</t>
  </si>
  <si>
    <t>"</t>
  </si>
  <si>
    <t>Под- раз-дел</t>
  </si>
  <si>
    <t>Раз-дел</t>
  </si>
  <si>
    <t>Главный распоря-дитель средств област-ного бюджета</t>
  </si>
  <si>
    <t>Коды классификации расходов областного бюджета</t>
  </si>
  <si>
    <t>Наименование главных распорядителей средств областного бюджета, подразделов классификации расходов областного бюджета, государственных программ Омской области и объектов капитального строительства</t>
  </si>
  <si>
    <t>Приложение № 8</t>
  </si>
  <si>
    <t>Строительство искусственного дорожного сооружения (тротуар) по ул.Молодежная п.Магистральный</t>
  </si>
  <si>
    <t>АДРЕСНАЯ ИНВЕСТИЦИОННАЯ ПРОГРАММА
Магистрального сельского поселения Омского района Омской области на 2017 год и на плановый период 2018 и 2019 годов</t>
  </si>
  <si>
    <r>
      <rPr>
        <sz val="36"/>
        <rFont val="Times New Roman"/>
        <family val="1"/>
        <charset val="204"/>
      </rPr>
      <t xml:space="preserve">Ведомственная структура 
</t>
    </r>
    <r>
      <rPr>
        <sz val="22"/>
        <rFont val="Times New Roman"/>
        <family val="1"/>
        <charset val="204"/>
      </rPr>
      <t>расходов бюджета Магистрального сельского поселения на 2017 год и на плановый период  2018 и 2019 годов</t>
    </r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</si>
  <si>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</si>
  <si>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</si>
  <si>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остатков субсидий на реализацию мероприятий подпрограммы "Автомобильные дороги" федеральной целевой программы "Развитие транспортной системы России (2010 - 2020 годы)" из бюджетов сельских поселений</t>
  </si>
  <si>
    <t>115</t>
  </si>
  <si>
    <t>25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</si>
  <si>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сельских поселений</t>
  </si>
  <si>
    <t>018</t>
  </si>
  <si>
    <t>49</t>
  </si>
  <si>
    <t>40</t>
  </si>
  <si>
    <t>35</t>
  </si>
  <si>
    <t>29</t>
  </si>
  <si>
    <t>20</t>
  </si>
  <si>
    <t>15</t>
  </si>
  <si>
    <t>30</t>
  </si>
  <si>
    <t>Соответствие доходам</t>
  </si>
  <si>
    <t>от 31.01.2017 №N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</si>
</sst>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0.0_ ;[Red]\-0.0\ "/>
    <numFmt numFmtId="166" formatCode="0.0%"/>
    <numFmt numFmtId="167" formatCode="#,##0.0_ ;[Red]\-#,##0.0\ "/>
    <numFmt numFmtId="168" formatCode="0000"/>
    <numFmt numFmtId="169" formatCode="00"/>
    <numFmt numFmtId="170" formatCode="000"/>
    <numFmt numFmtId="171" formatCode="#,##0.00;[Red]\-#,##0.00;0.00"/>
    <numFmt numFmtId="172" formatCode="#,##0.00_р_."/>
    <numFmt numFmtId="173" formatCode="* #,##0.00;* \-#,##0.00;* &quot;&quot;??;@"/>
    <numFmt numFmtId="174" formatCode="#,##0.00_ ;\-#,##0.00\ 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8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2"/>
      <name val="Arial Cyr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22"/>
      <name val="Arial"/>
      <family val="2"/>
      <charset val="204"/>
    </font>
    <font>
      <sz val="12"/>
      <color indexed="17"/>
      <name val="Arial Cyr"/>
      <charset val="204"/>
    </font>
    <font>
      <b/>
      <sz val="12"/>
      <color indexed="8"/>
      <name val="Arial Cyr"/>
      <charset val="204"/>
    </font>
    <font>
      <b/>
      <sz val="12"/>
      <name val="Arial Cyr"/>
      <charset val="204"/>
    </font>
    <font>
      <sz val="12"/>
      <color indexed="16"/>
      <name val="Arial Cyr"/>
      <charset val="204"/>
    </font>
    <font>
      <b/>
      <sz val="12"/>
      <color indexed="18"/>
      <name val="Arial Cyr"/>
      <charset val="204"/>
    </font>
    <font>
      <b/>
      <sz val="12"/>
      <color indexed="58"/>
      <name val="Arial Cyr"/>
      <charset val="204"/>
    </font>
    <font>
      <b/>
      <sz val="14"/>
      <color indexed="58"/>
      <name val="Times New Roman"/>
      <family val="1"/>
      <charset val="204"/>
    </font>
    <font>
      <sz val="12"/>
      <color indexed="58"/>
      <name val="Arial Cyr"/>
      <charset val="204"/>
    </font>
    <font>
      <sz val="14"/>
      <color indexed="58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4"/>
      <color indexed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36"/>
      <name val="Times New Roman"/>
      <family val="1"/>
      <charset val="204"/>
    </font>
    <font>
      <sz val="24"/>
      <name val="Cambria"/>
      <family val="1"/>
      <charset val="204"/>
    </font>
    <font>
      <sz val="2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1">
    <xf numFmtId="0" fontId="0" fillId="0" borderId="0"/>
    <xf numFmtId="0" fontId="13" fillId="0" borderId="0"/>
    <xf numFmtId="0" fontId="1" fillId="0" borderId="0"/>
    <xf numFmtId="0" fontId="2" fillId="0" borderId="0"/>
    <xf numFmtId="0" fontId="34" fillId="0" borderId="0"/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17" borderId="44" applyNumberFormat="0">
      <alignment horizontal="right" vertical="top"/>
    </xf>
    <xf numFmtId="49" fontId="1" fillId="18" borderId="44">
      <alignment horizontal="left" vertical="top"/>
    </xf>
    <xf numFmtId="49" fontId="31" fillId="0" borderId="44">
      <alignment horizontal="left" vertical="top"/>
    </xf>
    <xf numFmtId="0" fontId="1" fillId="19" borderId="44">
      <alignment horizontal="left" vertical="top" wrapText="1"/>
    </xf>
    <xf numFmtId="0" fontId="31" fillId="0" borderId="44">
      <alignment horizontal="left" vertical="top" wrapText="1"/>
    </xf>
    <xf numFmtId="0" fontId="1" fillId="20" borderId="44">
      <alignment horizontal="left" vertical="top" wrapText="1"/>
    </xf>
    <xf numFmtId="0" fontId="1" fillId="21" borderId="44">
      <alignment horizontal="left" vertical="top" wrapText="1"/>
    </xf>
    <xf numFmtId="0" fontId="1" fillId="22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53" fillId="0" borderId="0">
      <alignment horizontal="left" vertical="top"/>
    </xf>
    <xf numFmtId="0" fontId="1" fillId="19" borderId="45" applyNumberFormat="0">
      <alignment horizontal="right" vertical="top"/>
    </xf>
    <xf numFmtId="0" fontId="1" fillId="20" borderId="45" applyNumberFormat="0">
      <alignment horizontal="right" vertical="top"/>
    </xf>
    <xf numFmtId="0" fontId="1" fillId="0" borderId="44" applyNumberFormat="0">
      <alignment horizontal="right" vertical="top"/>
    </xf>
    <xf numFmtId="0" fontId="1" fillId="0" borderId="44" applyNumberFormat="0">
      <alignment horizontal="right" vertical="top"/>
    </xf>
    <xf numFmtId="0" fontId="1" fillId="21" borderId="45" applyNumberFormat="0">
      <alignment horizontal="right" vertical="top"/>
    </xf>
    <xf numFmtId="0" fontId="1" fillId="0" borderId="44" applyNumberFormat="0">
      <alignment horizontal="right" vertical="top"/>
    </xf>
    <xf numFmtId="49" fontId="54" fillId="24" borderId="44">
      <alignment horizontal="left" vertical="top" wrapText="1"/>
    </xf>
    <xf numFmtId="49" fontId="1" fillId="0" borderId="44">
      <alignment horizontal="left" vertical="top" wrapText="1"/>
    </xf>
    <xf numFmtId="0" fontId="1" fillId="23" borderId="44">
      <alignment horizontal="left" vertical="top" wrapText="1"/>
    </xf>
    <xf numFmtId="0" fontId="1" fillId="0" borderId="44">
      <alignment horizontal="left" vertical="top" wrapText="1"/>
    </xf>
    <xf numFmtId="0" fontId="13" fillId="0" borderId="0"/>
    <xf numFmtId="0" fontId="13" fillId="0" borderId="0"/>
    <xf numFmtId="0" fontId="56" fillId="0" borderId="0"/>
  </cellStyleXfs>
  <cellXfs count="629">
    <xf numFmtId="0" fontId="0" fillId="0" borderId="0" xfId="0"/>
    <xf numFmtId="0" fontId="3" fillId="0" borderId="0" xfId="2" applyFont="1" applyAlignment="1">
      <alignment horizontal="righ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4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14" fillId="0" borderId="5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 wrapText="1" shrinkToFit="1"/>
    </xf>
    <xf numFmtId="0" fontId="3" fillId="4" borderId="1" xfId="0" applyNumberFormat="1" applyFont="1" applyFill="1" applyBorder="1" applyAlignment="1" applyProtection="1">
      <alignment vertical="top" wrapText="1"/>
    </xf>
    <xf numFmtId="49" fontId="3" fillId="4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 wrapText="1" shrinkToFit="1"/>
    </xf>
    <xf numFmtId="49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vertical="top" wrapText="1" shrinkToFit="1"/>
    </xf>
    <xf numFmtId="0" fontId="15" fillId="0" borderId="0" xfId="0" applyNumberFormat="1" applyFont="1" applyFill="1" applyBorder="1" applyAlignment="1" applyProtection="1">
      <alignment vertical="top"/>
    </xf>
    <xf numFmtId="0" fontId="3" fillId="4" borderId="1" xfId="0" applyNumberFormat="1" applyFont="1" applyFill="1" applyBorder="1" applyAlignment="1" applyProtection="1">
      <alignment vertical="top" wrapText="1" shrinkToFit="1"/>
    </xf>
    <xf numFmtId="49" fontId="3" fillId="4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3" fillId="2" borderId="1" xfId="0" applyNumberFormat="1" applyFont="1" applyFill="1" applyBorder="1" applyAlignment="1" applyProtection="1">
      <alignment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3" fillId="2" borderId="0" xfId="1" applyFill="1"/>
    <xf numFmtId="0" fontId="5" fillId="0" borderId="0" xfId="1" applyFont="1" applyBorder="1" applyProtection="1">
      <protection hidden="1"/>
    </xf>
    <xf numFmtId="0" fontId="13" fillId="2" borderId="0" xfId="1" applyFill="1" applyProtection="1">
      <protection hidden="1"/>
    </xf>
    <xf numFmtId="0" fontId="5" fillId="2" borderId="1" xfId="1" applyFont="1" applyFill="1" applyBorder="1" applyProtection="1">
      <protection hidden="1"/>
    </xf>
    <xf numFmtId="0" fontId="5" fillId="2" borderId="4" xfId="1" applyFont="1" applyFill="1" applyBorder="1" applyProtection="1"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protection hidden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center" wrapText="1"/>
      <protection hidden="1"/>
    </xf>
    <xf numFmtId="17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left" vertical="top" wrapText="1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left" vertical="top" wrapText="1"/>
      <protection hidden="1"/>
    </xf>
    <xf numFmtId="49" fontId="5" fillId="2" borderId="1" xfId="1" applyNumberFormat="1" applyFont="1" applyFill="1" applyBorder="1" applyAlignment="1" applyProtection="1">
      <alignment horizontal="center" vertical="center"/>
      <protection hidden="1"/>
    </xf>
    <xf numFmtId="17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17" fillId="2" borderId="0" xfId="1" applyFont="1" applyFill="1"/>
    <xf numFmtId="0" fontId="13" fillId="0" borderId="0" xfId="1" applyBorder="1"/>
    <xf numFmtId="0" fontId="13" fillId="0" borderId="0" xfId="1" applyNumberFormat="1" applyBorder="1"/>
    <xf numFmtId="0" fontId="5" fillId="0" borderId="0" xfId="1" applyNumberFormat="1" applyFont="1" applyBorder="1" applyAlignment="1" applyProtection="1">
      <protection hidden="1"/>
    </xf>
    <xf numFmtId="49" fontId="5" fillId="0" borderId="0" xfId="1" applyNumberFormat="1" applyFont="1" applyBorder="1" applyProtection="1">
      <protection hidden="1"/>
    </xf>
    <xf numFmtId="172" fontId="5" fillId="0" borderId="0" xfId="1" applyNumberFormat="1" applyFont="1" applyBorder="1" applyProtection="1"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13" fillId="0" borderId="17" xfId="1" applyBorder="1"/>
    <xf numFmtId="0" fontId="13" fillId="0" borderId="1" xfId="1" applyBorder="1"/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172" fontId="5" fillId="0" borderId="1" xfId="1" applyNumberFormat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/>
      <protection hidden="1"/>
    </xf>
    <xf numFmtId="0" fontId="5" fillId="0" borderId="14" xfId="1" applyNumberFormat="1" applyFont="1" applyBorder="1" applyAlignment="1" applyProtection="1">
      <alignment horizontal="center" vertical="center" wrapText="1"/>
      <protection hidden="1"/>
    </xf>
    <xf numFmtId="0" fontId="13" fillId="0" borderId="14" xfId="1" applyBorder="1"/>
    <xf numFmtId="0" fontId="13" fillId="0" borderId="0" xfId="1" applyFont="1"/>
    <xf numFmtId="0" fontId="13" fillId="0" borderId="0" xfId="1"/>
    <xf numFmtId="49" fontId="13" fillId="0" borderId="0" xfId="1" applyNumberFormat="1" applyBorder="1"/>
    <xf numFmtId="172" fontId="13" fillId="0" borderId="18" xfId="1" applyNumberFormat="1" applyBorder="1"/>
    <xf numFmtId="17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Fill="1"/>
    <xf numFmtId="0" fontId="5" fillId="0" borderId="1" xfId="1" applyFont="1" applyFill="1" applyBorder="1" applyAlignment="1" applyProtection="1">
      <alignment horizontal="left" vertic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ill="1"/>
    <xf numFmtId="0" fontId="5" fillId="0" borderId="0" xfId="1" applyNumberFormat="1" applyFont="1" applyFill="1" applyBorder="1" applyAlignment="1" applyProtection="1">
      <alignment horizontal="right"/>
      <protection hidden="1"/>
    </xf>
    <xf numFmtId="49" fontId="13" fillId="6" borderId="0" xfId="1" applyNumberFormat="1" applyFont="1" applyFill="1" applyBorder="1"/>
    <xf numFmtId="0" fontId="13" fillId="6" borderId="0" xfId="1" applyFont="1" applyFill="1"/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0" fontId="5" fillId="2" borderId="20" xfId="1" applyFont="1" applyFill="1" applyBorder="1" applyAlignment="1" applyProtection="1">
      <alignment horizontal="center" vertical="center"/>
      <protection hidden="1"/>
    </xf>
    <xf numFmtId="167" fontId="3" fillId="0" borderId="4" xfId="0" applyNumberFormat="1" applyFont="1" applyBorder="1" applyAlignment="1">
      <alignment horizontal="center" vertical="top" wrapText="1"/>
    </xf>
    <xf numFmtId="0" fontId="3" fillId="7" borderId="0" xfId="0" applyNumberFormat="1" applyFont="1" applyFill="1" applyBorder="1" applyAlignment="1" applyProtection="1">
      <alignment vertical="top"/>
    </xf>
    <xf numFmtId="0" fontId="3" fillId="7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7" borderId="1" xfId="0" applyNumberFormat="1" applyFont="1" applyFill="1" applyBorder="1" applyAlignment="1" applyProtection="1">
      <alignment horizontal="center" vertical="top" wrapText="1" shrinkToFit="1"/>
    </xf>
    <xf numFmtId="4" fontId="3" fillId="7" borderId="1" xfId="0" applyNumberFormat="1" applyFont="1" applyFill="1" applyBorder="1" applyAlignment="1" applyProtection="1">
      <alignment horizontal="center" vertical="top"/>
    </xf>
    <xf numFmtId="4" fontId="3" fillId="7" borderId="0" xfId="0" applyNumberFormat="1" applyFont="1" applyFill="1" applyBorder="1" applyAlignment="1" applyProtection="1">
      <alignment vertical="top"/>
    </xf>
    <xf numFmtId="4" fontId="3" fillId="7" borderId="0" xfId="0" applyNumberFormat="1" applyFont="1" applyFill="1" applyBorder="1" applyAlignment="1" applyProtection="1">
      <alignment horizontal="center" vertical="top"/>
    </xf>
    <xf numFmtId="0" fontId="3" fillId="7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vertical="top"/>
    </xf>
    <xf numFmtId="0" fontId="3" fillId="8" borderId="1" xfId="0" applyNumberFormat="1" applyFont="1" applyFill="1" applyBorder="1" applyAlignment="1" applyProtection="1">
      <alignment horizontal="center" vertical="center" textRotation="90" wrapText="1" shrinkToFit="1"/>
    </xf>
    <xf numFmtId="0" fontId="3" fillId="8" borderId="1" xfId="0" applyNumberFormat="1" applyFont="1" applyFill="1" applyBorder="1" applyAlignment="1" applyProtection="1">
      <alignment horizontal="center" vertical="top" wrapText="1" shrinkToFit="1"/>
    </xf>
    <xf numFmtId="4" fontId="3" fillId="8" borderId="1" xfId="0" applyNumberFormat="1" applyFont="1" applyFill="1" applyBorder="1" applyAlignment="1" applyProtection="1">
      <alignment horizontal="center" vertical="top"/>
    </xf>
    <xf numFmtId="4" fontId="3" fillId="8" borderId="0" xfId="0" applyNumberFormat="1" applyFont="1" applyFill="1" applyBorder="1" applyAlignment="1" applyProtection="1">
      <alignment horizontal="center" vertical="top"/>
    </xf>
    <xf numFmtId="0" fontId="3" fillId="8" borderId="0" xfId="0" applyNumberFormat="1" applyFont="1" applyFill="1" applyBorder="1" applyAlignment="1" applyProtection="1">
      <alignment horizontal="center" vertical="top"/>
    </xf>
    <xf numFmtId="0" fontId="5" fillId="8" borderId="8" xfId="1" applyFont="1" applyFill="1" applyBorder="1" applyAlignment="1" applyProtection="1">
      <alignment horizontal="center" vertical="center" wrapText="1"/>
      <protection hidden="1"/>
    </xf>
    <xf numFmtId="0" fontId="5" fillId="8" borderId="4" xfId="1" applyFont="1" applyFill="1" applyBorder="1" applyAlignment="1" applyProtection="1">
      <alignment horizontal="center" vertical="center" wrapText="1"/>
      <protection hidden="1"/>
    </xf>
    <xf numFmtId="0" fontId="5" fillId="8" borderId="11" xfId="1" applyFont="1" applyFill="1" applyBorder="1" applyAlignment="1" applyProtection="1">
      <alignment horizontal="center" vertical="center"/>
      <protection hidden="1"/>
    </xf>
    <xf numFmtId="0" fontId="5" fillId="8" borderId="20" xfId="1" applyFont="1" applyFill="1" applyBorder="1" applyAlignment="1" applyProtection="1">
      <alignment horizontal="center" vertical="center"/>
      <protection hidden="1"/>
    </xf>
    <xf numFmtId="0" fontId="17" fillId="8" borderId="0" xfId="1" applyFont="1" applyFill="1"/>
    <xf numFmtId="4" fontId="17" fillId="8" borderId="0" xfId="1" applyNumberFormat="1" applyFont="1" applyFill="1"/>
    <xf numFmtId="0" fontId="13" fillId="8" borderId="0" xfId="1" applyFill="1"/>
    <xf numFmtId="0" fontId="5" fillId="7" borderId="8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 wrapText="1"/>
      <protection hidden="1"/>
    </xf>
    <xf numFmtId="0" fontId="5" fillId="7" borderId="11" xfId="1" applyFont="1" applyFill="1" applyBorder="1" applyAlignment="1" applyProtection="1">
      <alignment horizontal="center" vertical="center"/>
      <protection hidden="1"/>
    </xf>
    <xf numFmtId="0" fontId="5" fillId="7" borderId="20" xfId="1" applyFont="1" applyFill="1" applyBorder="1" applyAlignment="1" applyProtection="1">
      <alignment horizontal="center" vertical="center"/>
      <protection hidden="1"/>
    </xf>
    <xf numFmtId="0" fontId="17" fillId="7" borderId="0" xfId="1" applyFont="1" applyFill="1"/>
    <xf numFmtId="4" fontId="17" fillId="7" borderId="0" xfId="1" applyNumberFormat="1" applyFont="1" applyFill="1"/>
    <xf numFmtId="0" fontId="13" fillId="7" borderId="0" xfId="1" applyFill="1"/>
    <xf numFmtId="0" fontId="13" fillId="0" borderId="6" xfId="1" applyFill="1" applyBorder="1"/>
    <xf numFmtId="49" fontId="13" fillId="0" borderId="6" xfId="1" applyNumberFormat="1" applyFill="1" applyBorder="1"/>
    <xf numFmtId="0" fontId="13" fillId="0" borderId="0" xfId="1" applyFill="1" applyBorder="1"/>
    <xf numFmtId="49" fontId="13" fillId="0" borderId="0" xfId="1" applyNumberFormat="1" applyFill="1" applyBorder="1"/>
    <xf numFmtId="0" fontId="5" fillId="0" borderId="0" xfId="1" applyFont="1" applyFill="1" applyBorder="1" applyAlignment="1" applyProtection="1">
      <protection hidden="1"/>
    </xf>
    <xf numFmtId="0" fontId="5" fillId="0" borderId="0" xfId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Protection="1">
      <protection hidden="1"/>
    </xf>
    <xf numFmtId="0" fontId="5" fillId="0" borderId="7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9" borderId="1" xfId="1" applyFont="1" applyFill="1" applyBorder="1" applyAlignment="1" applyProtection="1">
      <alignment horizontal="left" vertical="top" wrapText="1"/>
      <protection hidden="1"/>
    </xf>
    <xf numFmtId="49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9" borderId="0" xfId="1" applyFill="1"/>
    <xf numFmtId="0" fontId="5" fillId="0" borderId="1" xfId="1" applyFont="1" applyFill="1" applyBorder="1" applyAlignment="1" applyProtection="1">
      <alignment horizontal="left" vertical="top" wrapText="1"/>
      <protection hidden="1"/>
    </xf>
    <xf numFmtId="0" fontId="13" fillId="0" borderId="0" xfId="1" applyFont="1" applyFill="1"/>
    <xf numFmtId="4" fontId="13" fillId="0" borderId="0" xfId="1" applyNumberFormat="1" applyBorder="1"/>
    <xf numFmtId="0" fontId="18" fillId="2" borderId="4" xfId="1" applyFont="1" applyFill="1" applyBorder="1" applyAlignment="1" applyProtection="1">
      <alignment horizontal="center" vertical="center" wrapText="1"/>
      <protection hidden="1"/>
    </xf>
    <xf numFmtId="0" fontId="18" fillId="5" borderId="10" xfId="1" applyFont="1" applyFill="1" applyBorder="1" applyAlignment="1" applyProtection="1">
      <alignment horizontal="center" vertical="center" wrapText="1"/>
      <protection hidden="1"/>
    </xf>
    <xf numFmtId="0" fontId="18" fillId="5" borderId="13" xfId="1" applyFont="1" applyFill="1" applyBorder="1" applyAlignment="1" applyProtection="1">
      <alignment horizontal="center" vertical="center" wrapText="1"/>
      <protection hidden="1"/>
    </xf>
    <xf numFmtId="0" fontId="18" fillId="5" borderId="4" xfId="1" applyFont="1" applyFill="1" applyBorder="1" applyAlignment="1" applyProtection="1">
      <alignment horizontal="center" vertical="center" wrapText="1"/>
      <protection hidden="1"/>
    </xf>
    <xf numFmtId="0" fontId="18" fillId="2" borderId="10" xfId="1" applyFont="1" applyFill="1" applyBorder="1" applyAlignment="1" applyProtection="1">
      <alignment horizontal="center" vertical="center" wrapText="1"/>
      <protection hidden="1"/>
    </xf>
    <xf numFmtId="168" fontId="18" fillId="2" borderId="13" xfId="1" applyNumberFormat="1" applyFont="1" applyFill="1" applyBorder="1" applyAlignment="1" applyProtection="1">
      <alignment horizontal="center" vertical="center" wrapText="1"/>
      <protection hidden="1"/>
    </xf>
    <xf numFmtId="168" fontId="18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168" fontId="18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1" applyFont="1" applyFill="1" applyBorder="1" applyAlignment="1" applyProtection="1">
      <alignment horizontal="center" vertical="center" wrapText="1"/>
      <protection hidden="1"/>
    </xf>
    <xf numFmtId="168" fontId="18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8" xfId="1" applyFont="1" applyFill="1" applyBorder="1" applyAlignment="1" applyProtection="1">
      <alignment horizontal="center" vertical="center" wrapText="1"/>
      <protection hidden="1"/>
    </xf>
    <xf numFmtId="0" fontId="18" fillId="0" borderId="4" xfId="1" applyFont="1" applyFill="1" applyBorder="1" applyAlignment="1" applyProtection="1">
      <alignment horizontal="center" vertical="center" wrapText="1"/>
      <protection hidden="1"/>
    </xf>
    <xf numFmtId="170" fontId="18" fillId="2" borderId="4" xfId="1" applyNumberFormat="1" applyFont="1" applyFill="1" applyBorder="1" applyAlignment="1" applyProtection="1">
      <alignment horizontal="center" vertical="center"/>
      <protection hidden="1"/>
    </xf>
    <xf numFmtId="0" fontId="18" fillId="2" borderId="10" xfId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Alignment="1">
      <alignment horizontal="center" vertical="center"/>
    </xf>
    <xf numFmtId="0" fontId="18" fillId="5" borderId="10" xfId="1" applyFont="1" applyFill="1" applyBorder="1" applyAlignment="1" applyProtection="1">
      <alignment horizontal="center" vertical="center"/>
      <protection hidden="1"/>
    </xf>
    <xf numFmtId="0" fontId="19" fillId="5" borderId="0" xfId="1" applyFont="1" applyFill="1" applyAlignment="1">
      <alignment horizontal="center" vertical="center"/>
    </xf>
    <xf numFmtId="0" fontId="18" fillId="0" borderId="10" xfId="1" applyFont="1" applyFill="1" applyBorder="1" applyAlignment="1" applyProtection="1">
      <alignment horizontal="center" vertical="center"/>
      <protection hidden="1"/>
    </xf>
    <xf numFmtId="0" fontId="19" fillId="0" borderId="0" xfId="1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18" fillId="0" borderId="8" xfId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ill="1"/>
    <xf numFmtId="0" fontId="17" fillId="0" borderId="0" xfId="1" applyFont="1" applyFill="1"/>
    <xf numFmtId="0" fontId="18" fillId="9" borderId="8" xfId="1" applyFont="1" applyFill="1" applyBorder="1" applyAlignment="1" applyProtection="1">
      <alignment horizontal="center" vertical="center" wrapText="1"/>
      <protection hidden="1"/>
    </xf>
    <xf numFmtId="0" fontId="19" fillId="9" borderId="0" xfId="1" applyFont="1" applyFill="1" applyAlignment="1">
      <alignment horizontal="center" vertical="center"/>
    </xf>
    <xf numFmtId="0" fontId="5" fillId="12" borderId="1" xfId="1" applyFont="1" applyFill="1" applyBorder="1" applyAlignment="1" applyProtection="1">
      <alignment horizontal="left" vertical="top" wrapText="1"/>
      <protection hidden="1"/>
    </xf>
    <xf numFmtId="49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70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171" fontId="5" fillId="12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12" borderId="0" xfId="1" applyFill="1"/>
    <xf numFmtId="0" fontId="3" fillId="0" borderId="0" xfId="2" applyFont="1" applyAlignment="1">
      <alignment horizontal="right" vertical="top"/>
    </xf>
    <xf numFmtId="0" fontId="5" fillId="13" borderId="1" xfId="0" applyNumberFormat="1" applyFont="1" applyFill="1" applyBorder="1" applyAlignment="1" applyProtection="1">
      <alignment horizontal="left" vertical="center" wrapText="1"/>
    </xf>
    <xf numFmtId="49" fontId="3" fillId="13" borderId="1" xfId="0" applyNumberFormat="1" applyFont="1" applyFill="1" applyBorder="1" applyAlignment="1" applyProtection="1">
      <alignment horizontal="center" vertical="center"/>
    </xf>
    <xf numFmtId="4" fontId="3" fillId="13" borderId="1" xfId="0" applyNumberFormat="1" applyFont="1" applyFill="1" applyBorder="1" applyAlignment="1" applyProtection="1">
      <alignment horizontal="center" vertical="center"/>
    </xf>
    <xf numFmtId="0" fontId="3" fillId="13" borderId="0" xfId="0" applyNumberFormat="1" applyFont="1" applyFill="1" applyBorder="1" applyAlignment="1" applyProtection="1">
      <alignment horizontal="center" vertical="center"/>
    </xf>
    <xf numFmtId="0" fontId="3" fillId="14" borderId="0" xfId="0" applyNumberFormat="1" applyFont="1" applyFill="1" applyBorder="1" applyAlignment="1" applyProtection="1">
      <alignment vertical="top"/>
    </xf>
    <xf numFmtId="40" fontId="18" fillId="10" borderId="23" xfId="1" applyNumberFormat="1" applyFont="1" applyFill="1" applyBorder="1" applyAlignment="1" applyProtection="1">
      <alignment horizontal="center" vertical="center"/>
      <protection hidden="1"/>
    </xf>
    <xf numFmtId="0" fontId="19" fillId="10" borderId="0" xfId="1" applyFont="1" applyFill="1" applyAlignment="1">
      <alignment horizontal="center" vertical="center"/>
    </xf>
    <xf numFmtId="0" fontId="5" fillId="11" borderId="1" xfId="0" applyNumberFormat="1" applyFont="1" applyFill="1" applyBorder="1" applyAlignment="1" applyProtection="1">
      <alignment horizontal="left" vertical="center" wrapText="1"/>
    </xf>
    <xf numFmtId="49" fontId="3" fillId="11" borderId="1" xfId="0" applyNumberFormat="1" applyFont="1" applyFill="1" applyBorder="1" applyAlignment="1" applyProtection="1">
      <alignment horizontal="center" vertical="top"/>
    </xf>
    <xf numFmtId="4" fontId="3" fillId="11" borderId="1" xfId="0" applyNumberFormat="1" applyFont="1" applyFill="1" applyBorder="1" applyAlignment="1" applyProtection="1">
      <alignment horizontal="center" vertical="top"/>
    </xf>
    <xf numFmtId="0" fontId="3" fillId="11" borderId="1" xfId="0" applyNumberFormat="1" applyFont="1" applyFill="1" applyBorder="1" applyAlignment="1" applyProtection="1">
      <alignment vertical="top"/>
    </xf>
    <xf numFmtId="4" fontId="18" fillId="11" borderId="1" xfId="0" applyNumberFormat="1" applyFont="1" applyFill="1" applyBorder="1" applyAlignment="1" applyProtection="1">
      <alignment horizontal="center" vertical="center"/>
    </xf>
    <xf numFmtId="0" fontId="5" fillId="6" borderId="19" xfId="1" applyFont="1" applyFill="1" applyBorder="1" applyAlignment="1" applyProtection="1">
      <alignment horizontal="left" vertical="center"/>
      <protection hidden="1"/>
    </xf>
    <xf numFmtId="49" fontId="5" fillId="6" borderId="19" xfId="1" applyNumberFormat="1" applyFont="1" applyFill="1" applyBorder="1" applyAlignment="1" applyProtection="1">
      <protection hidden="1"/>
    </xf>
    <xf numFmtId="40" fontId="5" fillId="6" borderId="19" xfId="1" applyNumberFormat="1" applyFont="1" applyFill="1" applyBorder="1" applyAlignment="1" applyProtection="1">
      <protection hidden="1"/>
    </xf>
    <xf numFmtId="4" fontId="5" fillId="6" borderId="19" xfId="1" applyNumberFormat="1" applyFont="1" applyFill="1" applyBorder="1" applyAlignment="1" applyProtection="1">
      <alignment horizontal="center" vertical="center"/>
      <protection hidden="1"/>
    </xf>
    <xf numFmtId="0" fontId="5" fillId="15" borderId="1" xfId="1" applyFont="1" applyFill="1" applyBorder="1" applyAlignment="1" applyProtection="1">
      <alignment horizontal="left" vertical="center"/>
      <protection hidden="1"/>
    </xf>
    <xf numFmtId="49" fontId="13" fillId="15" borderId="1" xfId="1" applyNumberFormat="1" applyFont="1" applyFill="1" applyBorder="1"/>
    <xf numFmtId="49" fontId="5" fillId="15" borderId="1" xfId="1" applyNumberFormat="1" applyFont="1" applyFill="1" applyBorder="1" applyAlignment="1" applyProtection="1">
      <protection hidden="1"/>
    </xf>
    <xf numFmtId="40" fontId="5" fillId="15" borderId="1" xfId="1" applyNumberFormat="1" applyFont="1" applyFill="1" applyBorder="1" applyAlignment="1" applyProtection="1">
      <protection hidden="1"/>
    </xf>
    <xf numFmtId="4" fontId="5" fillId="15" borderId="1" xfId="1" applyNumberFormat="1" applyFont="1" applyFill="1" applyBorder="1" applyAlignment="1" applyProtection="1">
      <alignment horizontal="center" vertical="center"/>
      <protection hidden="1"/>
    </xf>
    <xf numFmtId="0" fontId="13" fillId="15" borderId="1" xfId="1" applyFont="1" applyFill="1" applyBorder="1"/>
    <xf numFmtId="0" fontId="5" fillId="13" borderId="1" xfId="1" applyFont="1" applyFill="1" applyBorder="1" applyAlignment="1" applyProtection="1">
      <alignment horizontal="left" vertical="center"/>
      <protection hidden="1"/>
    </xf>
    <xf numFmtId="49" fontId="13" fillId="13" borderId="1" xfId="1" applyNumberFormat="1" applyFont="1" applyFill="1" applyBorder="1"/>
    <xf numFmtId="49" fontId="5" fillId="13" borderId="1" xfId="1" applyNumberFormat="1" applyFont="1" applyFill="1" applyBorder="1" applyAlignment="1" applyProtection="1">
      <protection hidden="1"/>
    </xf>
    <xf numFmtId="40" fontId="5" fillId="13" borderId="1" xfId="1" applyNumberFormat="1" applyFont="1" applyFill="1" applyBorder="1" applyAlignment="1" applyProtection="1">
      <protection hidden="1"/>
    </xf>
    <xf numFmtId="4" fontId="5" fillId="13" borderId="1" xfId="1" applyNumberFormat="1" applyFont="1" applyFill="1" applyBorder="1" applyAlignment="1" applyProtection="1">
      <alignment horizontal="center" vertical="center"/>
      <protection hidden="1"/>
    </xf>
    <xf numFmtId="0" fontId="13" fillId="13" borderId="1" xfId="1" applyFont="1" applyFill="1" applyBorder="1"/>
    <xf numFmtId="0" fontId="18" fillId="10" borderId="25" xfId="1" applyFont="1" applyFill="1" applyBorder="1" applyAlignment="1" applyProtection="1">
      <alignment horizontal="center" vertical="center"/>
      <protection hidden="1"/>
    </xf>
    <xf numFmtId="0" fontId="18" fillId="10" borderId="25" xfId="1" applyFont="1" applyFill="1" applyBorder="1" applyAlignment="1" applyProtection="1">
      <alignment horizontal="center" vertical="center" wrapText="1"/>
      <protection hidden="1"/>
    </xf>
    <xf numFmtId="0" fontId="18" fillId="10" borderId="26" xfId="1" applyFont="1" applyFill="1" applyBorder="1" applyAlignment="1" applyProtection="1">
      <alignment horizontal="center" vertical="center" wrapText="1"/>
      <protection hidden="1"/>
    </xf>
    <xf numFmtId="0" fontId="18" fillId="10" borderId="24" xfId="1" applyFont="1" applyFill="1" applyBorder="1" applyAlignment="1" applyProtection="1">
      <alignment horizontal="center" vertical="center"/>
      <protection hidden="1"/>
    </xf>
    <xf numFmtId="0" fontId="5" fillId="16" borderId="1" xfId="0" applyNumberFormat="1" applyFont="1" applyFill="1" applyBorder="1" applyAlignment="1" applyProtection="1">
      <alignment horizontal="left" vertical="center" wrapText="1"/>
    </xf>
    <xf numFmtId="0" fontId="3" fillId="16" borderId="1" xfId="0" applyNumberFormat="1" applyFont="1" applyFill="1" applyBorder="1" applyAlignment="1" applyProtection="1">
      <alignment vertical="top"/>
    </xf>
    <xf numFmtId="4" fontId="18" fillId="16" borderId="1" xfId="0" applyNumberFormat="1" applyFont="1" applyFill="1" applyBorder="1" applyAlignment="1" applyProtection="1">
      <alignment horizontal="center" vertical="center"/>
    </xf>
    <xf numFmtId="0" fontId="18" fillId="16" borderId="1" xfId="0" applyNumberFormat="1" applyFont="1" applyFill="1" applyBorder="1" applyAlignment="1" applyProtection="1">
      <alignment horizontal="center" vertical="center" wrapText="1"/>
    </xf>
    <xf numFmtId="49" fontId="18" fillId="16" borderId="1" xfId="0" applyNumberFormat="1" applyFont="1" applyFill="1" applyBorder="1" applyAlignment="1" applyProtection="1">
      <alignment horizontal="center" vertical="center"/>
    </xf>
    <xf numFmtId="0" fontId="18" fillId="16" borderId="1" xfId="0" applyNumberFormat="1" applyFont="1" applyFill="1" applyBorder="1" applyAlignment="1" applyProtection="1">
      <alignment horizontal="center" vertical="center"/>
    </xf>
    <xf numFmtId="0" fontId="5" fillId="14" borderId="19" xfId="0" applyNumberFormat="1" applyFont="1" applyFill="1" applyBorder="1" applyAlignment="1" applyProtection="1">
      <alignment horizontal="left" vertical="center" wrapText="1"/>
    </xf>
    <xf numFmtId="49" fontId="3" fillId="14" borderId="19" xfId="0" applyNumberFormat="1" applyFont="1" applyFill="1" applyBorder="1" applyAlignment="1" applyProtection="1">
      <alignment horizontal="center" vertical="top"/>
    </xf>
    <xf numFmtId="4" fontId="3" fillId="14" borderId="19" xfId="0" applyNumberFormat="1" applyFont="1" applyFill="1" applyBorder="1" applyAlignment="1" applyProtection="1">
      <alignment horizontal="center" vertical="center"/>
    </xf>
    <xf numFmtId="4" fontId="3" fillId="14" borderId="0" xfId="0" applyNumberFormat="1" applyFont="1" applyFill="1" applyBorder="1" applyAlignment="1" applyProtection="1">
      <alignment horizontal="center" vertical="center"/>
    </xf>
    <xf numFmtId="49" fontId="3" fillId="16" borderId="1" xfId="0" applyNumberFormat="1" applyFont="1" applyFill="1" applyBorder="1" applyAlignment="1" applyProtection="1">
      <alignment horizontal="center" vertical="top"/>
      <protection locked="0"/>
    </xf>
    <xf numFmtId="4" fontId="3" fillId="16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" fillId="0" borderId="0" xfId="2" applyFont="1" applyAlignment="1">
      <alignment horizontal="right" vertical="top"/>
    </xf>
    <xf numFmtId="0" fontId="16" fillId="0" borderId="0" xfId="0" applyNumberFormat="1" applyFont="1" applyFill="1" applyBorder="1" applyAlignment="1">
      <alignment horizontal="right" vertical="center"/>
    </xf>
    <xf numFmtId="0" fontId="1" fillId="0" borderId="0" xfId="2"/>
    <xf numFmtId="0" fontId="1" fillId="0" borderId="0" xfId="2" applyFill="1" applyBorder="1"/>
    <xf numFmtId="0" fontId="24" fillId="0" borderId="0" xfId="2" applyFont="1"/>
    <xf numFmtId="0" fontId="1" fillId="2" borderId="0" xfId="2" applyFill="1" applyBorder="1"/>
    <xf numFmtId="0" fontId="1" fillId="2" borderId="0" xfId="2" applyFill="1"/>
    <xf numFmtId="49" fontId="26" fillId="0" borderId="1" xfId="2" applyNumberFormat="1" applyFont="1" applyBorder="1" applyAlignment="1">
      <alignment horizontal="center" vertical="center"/>
    </xf>
    <xf numFmtId="49" fontId="26" fillId="0" borderId="1" xfId="2" applyNumberFormat="1" applyFont="1" applyFill="1" applyBorder="1" applyAlignment="1">
      <alignment horizontal="center" vertical="center"/>
    </xf>
    <xf numFmtId="167" fontId="30" fillId="2" borderId="34" xfId="2" applyNumberFormat="1" applyFont="1" applyFill="1" applyBorder="1" applyAlignment="1">
      <alignment horizontal="center" vertical="center"/>
    </xf>
    <xf numFmtId="4" fontId="30" fillId="2" borderId="0" xfId="2" applyNumberFormat="1" applyFont="1" applyFill="1" applyAlignment="1">
      <alignment vertical="center"/>
    </xf>
    <xf numFmtId="164" fontId="30" fillId="2" borderId="0" xfId="2" applyNumberFormat="1" applyFont="1" applyFill="1" applyAlignment="1">
      <alignment vertical="center"/>
    </xf>
    <xf numFmtId="0" fontId="30" fillId="2" borderId="0" xfId="2" applyFont="1" applyFill="1" applyAlignment="1">
      <alignment vertical="center"/>
    </xf>
    <xf numFmtId="164" fontId="30" fillId="2" borderId="34" xfId="2" applyNumberFormat="1" applyFont="1" applyFill="1" applyBorder="1" applyAlignment="1">
      <alignment horizontal="center" vertical="center"/>
    </xf>
    <xf numFmtId="167" fontId="30" fillId="2" borderId="0" xfId="2" applyNumberFormat="1" applyFont="1" applyFill="1" applyBorder="1" applyAlignment="1">
      <alignment horizontal="center" vertical="center"/>
    </xf>
    <xf numFmtId="49" fontId="31" fillId="0" borderId="0" xfId="2" applyNumberFormat="1" applyFont="1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>
      <alignment horizontal="left" vertical="top"/>
    </xf>
    <xf numFmtId="0" fontId="34" fillId="0" borderId="0" xfId="4"/>
    <xf numFmtId="0" fontId="35" fillId="0" borderId="0" xfId="4" applyFont="1"/>
    <xf numFmtId="0" fontId="36" fillId="0" borderId="0" xfId="4" applyFont="1" applyAlignment="1">
      <alignment wrapText="1"/>
    </xf>
    <xf numFmtId="0" fontId="24" fillId="0" borderId="0" xfId="4" applyFont="1"/>
    <xf numFmtId="0" fontId="26" fillId="0" borderId="38" xfId="4" applyFont="1" applyBorder="1" applyAlignment="1">
      <alignment horizontal="center" vertical="center" textRotation="90" wrapText="1"/>
    </xf>
    <xf numFmtId="0" fontId="26" fillId="0" borderId="37" xfId="4" applyFont="1" applyBorder="1" applyAlignment="1">
      <alignment horizontal="center" vertical="center" textRotation="90" wrapText="1"/>
    </xf>
    <xf numFmtId="0" fontId="26" fillId="0" borderId="10" xfId="4" applyFont="1" applyBorder="1" applyAlignment="1">
      <alignment horizontal="center" vertical="center" textRotation="90" wrapText="1"/>
    </xf>
    <xf numFmtId="49" fontId="3" fillId="0" borderId="8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center" wrapText="1"/>
    </xf>
    <xf numFmtId="49" fontId="3" fillId="0" borderId="40" xfId="4" applyNumberFormat="1" applyFont="1" applyBorder="1" applyAlignment="1">
      <alignment horizontal="center" vertical="center"/>
    </xf>
    <xf numFmtId="49" fontId="3" fillId="0" borderId="14" xfId="4" applyNumberFormat="1" applyFont="1" applyBorder="1" applyAlignment="1">
      <alignment horizontal="center" vertical="center"/>
    </xf>
    <xf numFmtId="0" fontId="3" fillId="0" borderId="15" xfId="4" applyFont="1" applyBorder="1" applyAlignment="1">
      <alignment horizontal="center" wrapText="1"/>
    </xf>
    <xf numFmtId="0" fontId="38" fillId="0" borderId="0" xfId="4" applyFont="1"/>
    <xf numFmtId="0" fontId="39" fillId="0" borderId="0" xfId="4" applyFont="1"/>
    <xf numFmtId="0" fontId="5" fillId="0" borderId="0" xfId="2" applyFont="1" applyAlignment="1">
      <alignment horizontal="right" vertical="top"/>
    </xf>
    <xf numFmtId="0" fontId="35" fillId="0" borderId="0" xfId="2" applyFont="1" applyAlignment="1">
      <alignment horizontal="right" vertical="top"/>
    </xf>
    <xf numFmtId="0" fontId="16" fillId="0" borderId="0" xfId="2" applyFont="1" applyAlignment="1">
      <alignment horizontal="right"/>
    </xf>
    <xf numFmtId="0" fontId="3" fillId="7" borderId="0" xfId="2" applyFont="1" applyFill="1" applyAlignment="1">
      <alignment horizontal="right"/>
    </xf>
    <xf numFmtId="171" fontId="32" fillId="7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7" borderId="4" xfId="1" applyNumberFormat="1" applyFont="1" applyFill="1" applyBorder="1" applyAlignment="1" applyProtection="1">
      <alignment horizontal="center" vertical="center" wrapText="1"/>
      <protection hidden="1"/>
    </xf>
    <xf numFmtId="171" fontId="32" fillId="8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8" borderId="4" xfId="1" applyNumberFormat="1" applyFont="1" applyFill="1" applyBorder="1" applyAlignment="1" applyProtection="1">
      <alignment horizontal="center" vertical="center" wrapText="1"/>
      <protection hidden="1"/>
    </xf>
    <xf numFmtId="171" fontId="32" fillId="9" borderId="8" xfId="1" applyNumberFormat="1" applyFont="1" applyFill="1" applyBorder="1" applyAlignment="1" applyProtection="1">
      <alignment horizontal="center" vertical="center" wrapText="1"/>
      <protection hidden="1"/>
    </xf>
    <xf numFmtId="171" fontId="32" fillId="9" borderId="4" xfId="1" applyNumberFormat="1" applyFont="1" applyFill="1" applyBorder="1" applyAlignment="1" applyProtection="1">
      <alignment horizontal="center" vertical="center" wrapText="1"/>
      <protection hidden="1"/>
    </xf>
    <xf numFmtId="4" fontId="32" fillId="7" borderId="8" xfId="1" applyNumberFormat="1" applyFont="1" applyFill="1" applyBorder="1" applyAlignment="1" applyProtection="1">
      <alignment horizontal="center" vertical="center"/>
      <protection hidden="1"/>
    </xf>
    <xf numFmtId="4" fontId="32" fillId="7" borderId="4" xfId="1" applyNumberFormat="1" applyFont="1" applyFill="1" applyBorder="1" applyAlignment="1" applyProtection="1">
      <alignment horizontal="center" vertical="center"/>
      <protection hidden="1"/>
    </xf>
    <xf numFmtId="4" fontId="32" fillId="8" borderId="8" xfId="1" applyNumberFormat="1" applyFont="1" applyFill="1" applyBorder="1" applyAlignment="1" applyProtection="1">
      <alignment horizontal="center" vertical="center"/>
      <protection hidden="1"/>
    </xf>
    <xf numFmtId="4" fontId="32" fillId="8" borderId="4" xfId="1" applyNumberFormat="1" applyFont="1" applyFill="1" applyBorder="1" applyAlignment="1" applyProtection="1">
      <alignment horizontal="center" vertical="center"/>
      <protection hidden="1"/>
    </xf>
    <xf numFmtId="4" fontId="32" fillId="10" borderId="24" xfId="1" applyNumberFormat="1" applyFont="1" applyFill="1" applyBorder="1" applyAlignment="1" applyProtection="1">
      <alignment horizontal="center" vertical="center"/>
      <protection hidden="1"/>
    </xf>
    <xf numFmtId="4" fontId="32" fillId="10" borderId="23" xfId="1" applyNumberFormat="1" applyFont="1" applyFill="1" applyBorder="1" applyAlignment="1" applyProtection="1">
      <alignment horizontal="center" vertical="center"/>
      <protection hidden="1"/>
    </xf>
    <xf numFmtId="170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49" fontId="32" fillId="9" borderId="1" xfId="1" applyNumberFormat="1" applyFont="1" applyFill="1" applyBorder="1" applyAlignment="1" applyProtection="1">
      <alignment horizontal="center" vertical="center" wrapText="1"/>
      <protection hidden="1"/>
    </xf>
    <xf numFmtId="169" fontId="32" fillId="0" borderId="1" xfId="1" applyNumberFormat="1" applyFont="1" applyFill="1" applyBorder="1" applyAlignment="1" applyProtection="1">
      <alignment horizontal="center" vertical="center"/>
      <protection hidden="1"/>
    </xf>
    <xf numFmtId="49" fontId="32" fillId="0" borderId="1" xfId="1" applyNumberFormat="1" applyFont="1" applyFill="1" applyBorder="1" applyAlignment="1" applyProtection="1">
      <alignment horizontal="center" vertical="center"/>
      <protection hidden="1"/>
    </xf>
    <xf numFmtId="170" fontId="32" fillId="0" borderId="1" xfId="1" applyNumberFormat="1" applyFont="1" applyFill="1" applyBorder="1" applyAlignment="1" applyProtection="1">
      <alignment horizontal="center" vertical="center"/>
      <protection hidden="1"/>
    </xf>
    <xf numFmtId="0" fontId="32" fillId="10" borderId="19" xfId="1" applyFont="1" applyFill="1" applyBorder="1" applyAlignment="1" applyProtection="1">
      <alignment horizontal="center" vertical="center"/>
      <protection hidden="1"/>
    </xf>
    <xf numFmtId="49" fontId="32" fillId="10" borderId="19" xfId="1" applyNumberFormat="1" applyFont="1" applyFill="1" applyBorder="1" applyAlignment="1" applyProtection="1">
      <alignment horizontal="center" vertical="center"/>
      <protection hidden="1"/>
    </xf>
    <xf numFmtId="40" fontId="32" fillId="10" borderId="19" xfId="1" applyNumberFormat="1" applyFont="1" applyFill="1" applyBorder="1" applyAlignment="1" applyProtection="1">
      <alignment horizontal="center" vertical="center"/>
      <protection hidden="1"/>
    </xf>
    <xf numFmtId="49" fontId="32" fillId="11" borderId="1" xfId="0" applyNumberFormat="1" applyFont="1" applyFill="1" applyBorder="1" applyAlignment="1" applyProtection="1">
      <alignment horizontal="center" vertical="top"/>
    </xf>
    <xf numFmtId="0" fontId="32" fillId="11" borderId="1" xfId="0" applyNumberFormat="1" applyFont="1" applyFill="1" applyBorder="1" applyAlignment="1" applyProtection="1">
      <alignment vertical="top"/>
    </xf>
    <xf numFmtId="4" fontId="32" fillId="11" borderId="1" xfId="0" applyNumberFormat="1" applyFont="1" applyFill="1" applyBorder="1" applyAlignment="1" applyProtection="1">
      <alignment horizontal="center" vertical="top"/>
    </xf>
    <xf numFmtId="49" fontId="32" fillId="16" borderId="1" xfId="0" applyNumberFormat="1" applyFont="1" applyFill="1" applyBorder="1" applyAlignment="1" applyProtection="1">
      <alignment horizontal="center" vertical="center"/>
    </xf>
    <xf numFmtId="0" fontId="32" fillId="16" borderId="1" xfId="0" applyNumberFormat="1" applyFont="1" applyFill="1" applyBorder="1" applyAlignment="1" applyProtection="1">
      <alignment horizontal="center" vertical="center"/>
    </xf>
    <xf numFmtId="4" fontId="32" fillId="16" borderId="1" xfId="0" applyNumberFormat="1" applyFont="1" applyFill="1" applyBorder="1" applyAlignment="1" applyProtection="1">
      <alignment horizontal="center" vertical="center"/>
    </xf>
    <xf numFmtId="0" fontId="40" fillId="0" borderId="0" xfId="1" applyFont="1" applyFill="1"/>
    <xf numFmtId="49" fontId="40" fillId="0" borderId="0" xfId="1" applyNumberFormat="1" applyFont="1" applyFill="1"/>
    <xf numFmtId="0" fontId="33" fillId="0" borderId="0" xfId="0" applyFont="1" applyAlignment="1">
      <alignment horizontal="left"/>
    </xf>
    <xf numFmtId="0" fontId="32" fillId="0" borderId="0" xfId="1" applyFont="1" applyFill="1" applyBorder="1" applyAlignment="1" applyProtection="1">
      <alignment horizontal="center" vertical="center"/>
      <protection hidden="1"/>
    </xf>
    <xf numFmtId="0" fontId="32" fillId="0" borderId="2" xfId="1" applyFont="1" applyFill="1" applyBorder="1" applyAlignment="1" applyProtection="1">
      <alignment horizontal="center" vertical="center"/>
      <protection hidden="1"/>
    </xf>
    <xf numFmtId="0" fontId="32" fillId="0" borderId="1" xfId="1" applyFont="1" applyFill="1" applyBorder="1" applyAlignment="1" applyProtection="1">
      <alignment horizontal="left" vertical="center" wrapText="1"/>
      <protection hidden="1"/>
    </xf>
    <xf numFmtId="0" fontId="32" fillId="9" borderId="1" xfId="1" applyFont="1" applyFill="1" applyBorder="1" applyAlignment="1" applyProtection="1">
      <alignment horizontal="left" vertical="center" wrapText="1"/>
      <protection hidden="1"/>
    </xf>
    <xf numFmtId="0" fontId="32" fillId="10" borderId="19" xfId="1" applyFont="1" applyFill="1" applyBorder="1" applyAlignment="1" applyProtection="1">
      <alignment horizontal="left" vertical="center"/>
      <protection hidden="1"/>
    </xf>
    <xf numFmtId="0" fontId="32" fillId="11" borderId="1" xfId="0" applyNumberFormat="1" applyFont="1" applyFill="1" applyBorder="1" applyAlignment="1" applyProtection="1">
      <alignment horizontal="left" vertical="center" wrapText="1"/>
    </xf>
    <xf numFmtId="0" fontId="32" fillId="16" borderId="1" xfId="0" applyNumberFormat="1" applyFont="1" applyFill="1" applyBorder="1" applyAlignment="1" applyProtection="1">
      <alignment horizontal="left" vertical="center" wrapText="1"/>
    </xf>
    <xf numFmtId="0" fontId="24" fillId="0" borderId="0" xfId="2" applyFont="1" applyAlignment="1">
      <alignment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9" fontId="3" fillId="0" borderId="0" xfId="3" applyNumberFormat="1" applyFont="1" applyBorder="1" applyAlignment="1">
      <alignment horizontal="right" vertical="center" wrapText="1"/>
    </xf>
    <xf numFmtId="0" fontId="3" fillId="0" borderId="0" xfId="3" applyFont="1" applyBorder="1" applyAlignment="1">
      <alignment vertical="center" wrapText="1"/>
    </xf>
    <xf numFmtId="166" fontId="3" fillId="0" borderId="0" xfId="2" applyNumberFormat="1" applyFont="1" applyAlignment="1">
      <alignment horizontal="center" vertical="center"/>
    </xf>
    <xf numFmtId="0" fontId="3" fillId="0" borderId="0" xfId="3" applyNumberFormat="1" applyFont="1" applyBorder="1" applyAlignment="1">
      <alignment horizontal="right" vertical="center" wrapText="1"/>
    </xf>
    <xf numFmtId="0" fontId="3" fillId="0" borderId="0" xfId="3" applyFont="1" applyBorder="1" applyAlignment="1">
      <alignment horizontal="right" vertical="center" wrapText="1"/>
    </xf>
    <xf numFmtId="0" fontId="41" fillId="0" borderId="0" xfId="2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8" fillId="2" borderId="19" xfId="2" applyFont="1" applyFill="1" applyBorder="1" applyAlignment="1">
      <alignment wrapText="1"/>
    </xf>
    <xf numFmtId="49" fontId="5" fillId="0" borderId="19" xfId="2" applyNumberFormat="1" applyFont="1" applyBorder="1" applyAlignment="1">
      <alignment horizontal="center" vertical="center"/>
    </xf>
    <xf numFmtId="0" fontId="28" fillId="2" borderId="1" xfId="2" applyFont="1" applyFill="1" applyBorder="1" applyAlignment="1">
      <alignment wrapText="1"/>
    </xf>
    <xf numFmtId="49" fontId="5" fillId="0" borderId="1" xfId="2" applyNumberFormat="1" applyFont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29" fillId="2" borderId="41" xfId="2" applyFont="1" applyFill="1" applyBorder="1" applyAlignment="1">
      <alignment wrapText="1"/>
    </xf>
    <xf numFmtId="49" fontId="26" fillId="0" borderId="2" xfId="2" applyNumberFormat="1" applyFont="1" applyBorder="1" applyAlignment="1">
      <alignment horizontal="center" vertical="center"/>
    </xf>
    <xf numFmtId="0" fontId="26" fillId="0" borderId="28" xfId="2" applyFont="1" applyBorder="1"/>
    <xf numFmtId="49" fontId="26" fillId="0" borderId="28" xfId="2" applyNumberFormat="1" applyFont="1" applyBorder="1" applyAlignment="1">
      <alignment horizontal="center" vertical="center"/>
    </xf>
    <xf numFmtId="49" fontId="26" fillId="0" borderId="27" xfId="2" applyNumberFormat="1" applyFont="1" applyBorder="1" applyAlignment="1">
      <alignment horizontal="center" vertical="center"/>
    </xf>
    <xf numFmtId="49" fontId="26" fillId="0" borderId="42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wrapText="1"/>
    </xf>
    <xf numFmtId="4" fontId="5" fillId="0" borderId="4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wrapText="1"/>
    </xf>
    <xf numFmtId="0" fontId="44" fillId="0" borderId="0" xfId="2" applyFont="1" applyAlignment="1">
      <alignment vertical="center"/>
    </xf>
    <xf numFmtId="4" fontId="26" fillId="0" borderId="4" xfId="2" applyNumberFormat="1" applyFont="1" applyBorder="1" applyAlignment="1">
      <alignment horizontal="center" vertical="center"/>
    </xf>
    <xf numFmtId="0" fontId="26" fillId="0" borderId="1" xfId="2" applyFont="1" applyBorder="1" applyAlignment="1">
      <alignment wrapText="1"/>
    </xf>
    <xf numFmtId="0" fontId="45" fillId="0" borderId="0" xfId="2" applyFont="1" applyAlignment="1">
      <alignment vertical="center"/>
    </xf>
    <xf numFmtId="4" fontId="26" fillId="0" borderId="20" xfId="2" applyNumberFormat="1" applyFont="1" applyBorder="1" applyAlignment="1">
      <alignment horizontal="center" vertical="center"/>
    </xf>
    <xf numFmtId="0" fontId="26" fillId="0" borderId="2" xfId="3" applyFont="1" applyBorder="1" applyAlignment="1">
      <alignment horizontal="left" vertical="center" wrapText="1"/>
    </xf>
    <xf numFmtId="0" fontId="46" fillId="0" borderId="0" xfId="2" applyFont="1" applyAlignment="1">
      <alignment vertical="center"/>
    </xf>
    <xf numFmtId="0" fontId="47" fillId="3" borderId="28" xfId="3" applyFont="1" applyFill="1" applyBorder="1" applyAlignment="1">
      <alignment horizontal="left" vertical="center" wrapText="1"/>
    </xf>
    <xf numFmtId="49" fontId="47" fillId="3" borderId="28" xfId="2" applyNumberFormat="1" applyFont="1" applyFill="1" applyBorder="1" applyAlignment="1">
      <alignment horizontal="center" vertical="center"/>
    </xf>
    <xf numFmtId="0" fontId="48" fillId="0" borderId="0" xfId="2" applyFont="1" applyAlignment="1">
      <alignment vertical="center"/>
    </xf>
    <xf numFmtId="0" fontId="50" fillId="0" borderId="19" xfId="3" applyNumberFormat="1" applyFont="1" applyBorder="1" applyAlignment="1">
      <alignment horizontal="left" vertical="center" wrapText="1"/>
    </xf>
    <xf numFmtId="49" fontId="49" fillId="0" borderId="19" xfId="2" applyNumberFormat="1" applyFont="1" applyBorder="1" applyAlignment="1">
      <alignment horizontal="center" vertical="center"/>
    </xf>
    <xf numFmtId="0" fontId="50" fillId="0" borderId="1" xfId="3" applyNumberFormat="1" applyFont="1" applyBorder="1" applyAlignment="1">
      <alignment horizontal="left" vertical="center" wrapText="1"/>
    </xf>
    <xf numFmtId="49" fontId="50" fillId="0" borderId="1" xfId="2" applyNumberFormat="1" applyFont="1" applyBorder="1" applyAlignment="1">
      <alignment horizontal="center" vertical="center"/>
    </xf>
    <xf numFmtId="0" fontId="26" fillId="0" borderId="1" xfId="3" applyFont="1" applyBorder="1" applyAlignment="1">
      <alignment horizontal="left" vertical="center" wrapText="1"/>
    </xf>
    <xf numFmtId="4" fontId="5" fillId="0" borderId="4" xfId="2" applyNumberFormat="1" applyFont="1" applyBorder="1" applyAlignment="1">
      <alignment horizontal="center" vertical="center" wrapText="1"/>
    </xf>
    <xf numFmtId="4" fontId="26" fillId="0" borderId="4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justify" vertical="top" wrapText="1"/>
    </xf>
    <xf numFmtId="4" fontId="5" fillId="0" borderId="1" xfId="2" applyNumberFormat="1" applyFont="1" applyFill="1" applyBorder="1" applyAlignment="1" applyProtection="1">
      <alignment horizontal="center" vertical="center" wrapText="1"/>
    </xf>
    <xf numFmtId="4" fontId="49" fillId="0" borderId="1" xfId="2" applyNumberFormat="1" applyFont="1" applyBorder="1" applyAlignment="1">
      <alignment horizontal="center" vertical="center"/>
    </xf>
    <xf numFmtId="0" fontId="51" fillId="0" borderId="1" xfId="3" applyFont="1" applyBorder="1" applyAlignment="1">
      <alignment horizontal="left" vertical="center" wrapText="1"/>
    </xf>
    <xf numFmtId="0" fontId="52" fillId="0" borderId="1" xfId="3" applyFont="1" applyBorder="1" applyAlignment="1">
      <alignment horizontal="left" vertical="center" wrapText="1"/>
    </xf>
    <xf numFmtId="0" fontId="51" fillId="0" borderId="1" xfId="3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2" fillId="0" borderId="1" xfId="3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wrapText="1"/>
    </xf>
    <xf numFmtId="0" fontId="5" fillId="0" borderId="4" xfId="2" applyFont="1" applyBorder="1" applyAlignment="1">
      <alignment wrapText="1"/>
    </xf>
    <xf numFmtId="4" fontId="26" fillId="0" borderId="20" xfId="2" applyNumberFormat="1" applyFont="1" applyBorder="1" applyAlignment="1">
      <alignment horizontal="center" vertical="center" wrapText="1"/>
    </xf>
    <xf numFmtId="0" fontId="26" fillId="3" borderId="27" xfId="3" applyFont="1" applyFill="1" applyBorder="1" applyAlignment="1">
      <alignment horizontal="left" vertical="center" wrapText="1"/>
    </xf>
    <xf numFmtId="49" fontId="26" fillId="3" borderId="42" xfId="2" applyNumberFormat="1" applyFont="1" applyFill="1" applyBorder="1" applyAlignment="1">
      <alignment horizontal="center" vertical="center"/>
    </xf>
    <xf numFmtId="49" fontId="26" fillId="3" borderId="28" xfId="2" applyNumberFormat="1" applyFont="1" applyFill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1" fontId="5" fillId="0" borderId="43" xfId="2" applyNumberFormat="1" applyFont="1" applyBorder="1" applyAlignment="1">
      <alignment horizontal="center" vertical="center" wrapText="1"/>
    </xf>
    <xf numFmtId="1" fontId="5" fillId="0" borderId="41" xfId="3" applyNumberFormat="1" applyFont="1" applyBorder="1" applyAlignment="1">
      <alignment horizontal="center" vertical="center" wrapText="1"/>
    </xf>
    <xf numFmtId="1" fontId="5" fillId="0" borderId="41" xfId="2" applyNumberFormat="1" applyFont="1" applyBorder="1" applyAlignment="1">
      <alignment horizontal="center" vertical="center" wrapText="1"/>
    </xf>
    <xf numFmtId="164" fontId="5" fillId="0" borderId="10" xfId="2" applyNumberFormat="1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textRotation="90" wrapText="1"/>
    </xf>
    <xf numFmtId="0" fontId="5" fillId="0" borderId="28" xfId="2" applyFont="1" applyBorder="1" applyAlignment="1">
      <alignment horizontal="center" vertical="center" textRotation="90" wrapText="1"/>
    </xf>
    <xf numFmtId="0" fontId="3" fillId="0" borderId="0" xfId="3" applyFont="1" applyBorder="1" applyAlignment="1">
      <alignment horizontal="center" vertical="center"/>
    </xf>
    <xf numFmtId="0" fontId="24" fillId="0" borderId="0" xfId="2" applyFont="1" applyAlignment="1">
      <alignment horizontal="right" vertical="center"/>
    </xf>
    <xf numFmtId="0" fontId="16" fillId="0" borderId="0" xfId="1" applyFont="1" applyBorder="1" applyAlignment="1">
      <alignment horizontal="right"/>
    </xf>
    <xf numFmtId="0" fontId="35" fillId="0" borderId="0" xfId="4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0" fontId="13" fillId="0" borderId="0" xfId="28" applyFill="1"/>
    <xf numFmtId="0" fontId="13" fillId="0" borderId="0" xfId="28" applyFill="1" applyProtection="1">
      <protection hidden="1"/>
    </xf>
    <xf numFmtId="0" fontId="13" fillId="0" borderId="0" xfId="28" applyFont="1" applyFill="1" applyAlignment="1" applyProtection="1">
      <alignment horizontal="center" vertical="center"/>
      <protection hidden="1"/>
    </xf>
    <xf numFmtId="4" fontId="5" fillId="0" borderId="1" xfId="28" applyNumberFormat="1" applyFont="1" applyFill="1" applyBorder="1" applyAlignment="1" applyProtection="1">
      <alignment horizontal="right" vertical="center"/>
      <protection hidden="1"/>
    </xf>
    <xf numFmtId="170" fontId="5" fillId="0" borderId="1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6" xfId="28" applyNumberFormat="1" applyFont="1" applyFill="1" applyBorder="1" applyAlignment="1" applyProtection="1">
      <protection hidden="1"/>
    </xf>
    <xf numFmtId="4" fontId="5" fillId="0" borderId="4" xfId="28" applyNumberFormat="1" applyFont="1" applyFill="1" applyBorder="1" applyAlignment="1" applyProtection="1">
      <alignment horizontal="right" vertical="center"/>
      <protection hidden="1"/>
    </xf>
    <xf numFmtId="169" fontId="5" fillId="0" borderId="4" xfId="28" applyNumberFormat="1" applyFont="1" applyFill="1" applyBorder="1" applyAlignment="1" applyProtection="1">
      <alignment horizontal="center" vertical="center"/>
      <protection hidden="1"/>
    </xf>
    <xf numFmtId="0" fontId="5" fillId="0" borderId="4" xfId="28" applyNumberFormat="1" applyFont="1" applyFill="1" applyBorder="1" applyAlignment="1" applyProtection="1">
      <alignment vertical="top" wrapText="1"/>
      <protection hidden="1"/>
    </xf>
    <xf numFmtId="0" fontId="13" fillId="0" borderId="18" xfId="28" applyFill="1" applyBorder="1" applyProtection="1">
      <protection hidden="1"/>
    </xf>
    <xf numFmtId="173" fontId="5" fillId="0" borderId="1" xfId="28" applyNumberFormat="1" applyFont="1" applyFill="1" applyBorder="1" applyAlignment="1" applyProtection="1">
      <alignment horizontal="right" vertical="center"/>
      <protection hidden="1"/>
    </xf>
    <xf numFmtId="173" fontId="5" fillId="0" borderId="2" xfId="28" applyNumberFormat="1" applyFont="1" applyFill="1" applyBorder="1" applyAlignment="1" applyProtection="1">
      <alignment horizontal="right" vertical="center"/>
      <protection hidden="1"/>
    </xf>
    <xf numFmtId="0" fontId="5" fillId="0" borderId="1" xfId="28" applyFont="1" applyFill="1" applyBorder="1" applyAlignment="1" applyProtection="1">
      <protection hidden="1"/>
    </xf>
    <xf numFmtId="173" fontId="5" fillId="0" borderId="4" xfId="28" applyNumberFormat="1" applyFont="1" applyFill="1" applyBorder="1" applyAlignment="1" applyProtection="1">
      <alignment horizontal="right" vertical="center"/>
      <protection hidden="1"/>
    </xf>
    <xf numFmtId="173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69" fontId="5" fillId="0" borderId="2" xfId="28" applyNumberFormat="1" applyFont="1" applyFill="1" applyBorder="1" applyAlignment="1" applyProtection="1">
      <alignment horizontal="center" vertical="center"/>
      <protection hidden="1"/>
    </xf>
    <xf numFmtId="17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8" applyNumberFormat="1" applyFont="1" applyFill="1" applyBorder="1" applyAlignment="1" applyProtection="1">
      <alignment horizontal="left" vertical="center" wrapText="1"/>
      <protection hidden="1"/>
    </xf>
    <xf numFmtId="0" fontId="5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28" applyNumberFormat="1" applyFont="1" applyFill="1" applyAlignment="1" applyProtection="1"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8" applyFont="1" applyFill="1" applyProtection="1">
      <protection hidden="1"/>
    </xf>
    <xf numFmtId="0" fontId="5" fillId="0" borderId="0" xfId="28" applyNumberFormat="1" applyFont="1" applyFill="1" applyAlignment="1" applyProtection="1">
      <alignment horizontal="right"/>
      <protection hidden="1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0" xfId="28" applyNumberFormat="1" applyFont="1" applyFill="1" applyAlignment="1" applyProtection="1">
      <alignment horizontal="right" vertical="center" wrapText="1"/>
      <protection hidden="1"/>
    </xf>
    <xf numFmtId="174" fontId="5" fillId="0" borderId="46" xfId="28" applyNumberFormat="1" applyFont="1" applyFill="1" applyBorder="1" applyAlignment="1" applyProtection="1">
      <alignment horizontal="right" vertical="center" wrapText="1"/>
      <protection hidden="1"/>
    </xf>
    <xf numFmtId="174" fontId="5" fillId="0" borderId="4" xfId="28" applyNumberFormat="1" applyFont="1" applyFill="1" applyBorder="1" applyAlignment="1" applyProtection="1">
      <alignment horizontal="right" vertical="center"/>
      <protection hidden="1"/>
    </xf>
    <xf numFmtId="173" fontId="5" fillId="0" borderId="1" xfId="28" applyNumberFormat="1" applyFont="1" applyFill="1" applyBorder="1" applyAlignment="1" applyProtection="1">
      <alignment horizontal="right" vertical="center" wrapText="1"/>
      <protection hidden="1"/>
    </xf>
    <xf numFmtId="49" fontId="26" fillId="0" borderId="14" xfId="2" applyNumberFormat="1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49" fontId="29" fillId="2" borderId="1" xfId="2" applyNumberFormat="1" applyFont="1" applyFill="1" applyBorder="1" applyAlignment="1">
      <alignment horizontal="center" vertical="center"/>
    </xf>
    <xf numFmtId="49" fontId="29" fillId="2" borderId="2" xfId="2" applyNumberFormat="1" applyFont="1" applyFill="1" applyBorder="1" applyAlignment="1">
      <alignment horizontal="center" vertical="center"/>
    </xf>
    <xf numFmtId="49" fontId="29" fillId="2" borderId="11" xfId="2" applyNumberFormat="1" applyFont="1" applyFill="1" applyBorder="1" applyAlignment="1">
      <alignment horizontal="center" vertical="center"/>
    </xf>
    <xf numFmtId="49" fontId="26" fillId="0" borderId="2" xfId="2" applyNumberFormat="1" applyFont="1" applyFill="1" applyBorder="1" applyAlignment="1">
      <alignment horizontal="center" vertical="center" wrapText="1"/>
    </xf>
    <xf numFmtId="49" fontId="26" fillId="0" borderId="11" xfId="2" applyNumberFormat="1" applyFont="1" applyFill="1" applyBorder="1" applyAlignment="1">
      <alignment horizontal="center" vertical="center" wrapText="1"/>
    </xf>
    <xf numFmtId="0" fontId="27" fillId="0" borderId="10" xfId="2" applyFont="1" applyFill="1" applyBorder="1" applyAlignment="1">
      <alignment horizontal="center" vertical="center" wrapText="1"/>
    </xf>
    <xf numFmtId="0" fontId="26" fillId="0" borderId="29" xfId="2" applyFont="1" applyBorder="1" applyAlignment="1">
      <alignment horizontal="center" vertical="center" textRotation="90" wrapText="1"/>
    </xf>
    <xf numFmtId="0" fontId="26" fillId="0" borderId="27" xfId="2" applyFont="1" applyBorder="1" applyAlignment="1">
      <alignment horizontal="center" vertical="center" textRotation="90" wrapText="1"/>
    </xf>
    <xf numFmtId="0" fontId="26" fillId="0" borderId="28" xfId="2" applyFont="1" applyBorder="1" applyAlignment="1">
      <alignment horizontal="center" vertical="center" textRotation="90" wrapText="1"/>
    </xf>
    <xf numFmtId="0" fontId="10" fillId="0" borderId="1" xfId="2" applyFont="1" applyBorder="1" applyAlignment="1">
      <alignment vertical="center"/>
    </xf>
    <xf numFmtId="164" fontId="50" fillId="2" borderId="49" xfId="2" applyNumberFormat="1" applyFont="1" applyFill="1" applyBorder="1" applyAlignment="1">
      <alignment horizontal="center" vertical="center"/>
    </xf>
    <xf numFmtId="164" fontId="50" fillId="2" borderId="3" xfId="2" applyNumberFormat="1" applyFont="1" applyFill="1" applyBorder="1" applyAlignment="1">
      <alignment horizontal="center" vertical="center"/>
    </xf>
    <xf numFmtId="0" fontId="43" fillId="0" borderId="1" xfId="2" applyFont="1" applyBorder="1" applyAlignment="1">
      <alignment vertical="center"/>
    </xf>
    <xf numFmtId="164" fontId="26" fillId="0" borderId="1" xfId="2" applyNumberFormat="1" applyFont="1" applyBorder="1" applyAlignment="1">
      <alignment horizontal="center" vertical="center"/>
    </xf>
    <xf numFmtId="164" fontId="26" fillId="0" borderId="2" xfId="2" applyNumberFormat="1" applyFont="1" applyBorder="1" applyAlignment="1">
      <alignment horizontal="center" vertical="center"/>
    </xf>
    <xf numFmtId="164" fontId="26" fillId="0" borderId="28" xfId="2" applyNumberFormat="1" applyFont="1" applyBorder="1" applyAlignment="1">
      <alignment horizontal="center" vertical="center"/>
    </xf>
    <xf numFmtId="0" fontId="10" fillId="0" borderId="19" xfId="2" applyFont="1" applyBorder="1" applyAlignment="1">
      <alignment vertical="center"/>
    </xf>
    <xf numFmtId="164" fontId="5" fillId="0" borderId="23" xfId="2" applyNumberFormat="1" applyFont="1" applyBorder="1" applyAlignment="1">
      <alignment horizontal="center" vertical="center"/>
    </xf>
    <xf numFmtId="0" fontId="5" fillId="25" borderId="1" xfId="2" applyFont="1" applyFill="1" applyBorder="1" applyAlignment="1">
      <alignment wrapText="1"/>
    </xf>
    <xf numFmtId="49" fontId="5" fillId="25" borderId="1" xfId="2" applyNumberFormat="1" applyFont="1" applyFill="1" applyBorder="1" applyAlignment="1">
      <alignment horizontal="center" vertical="center"/>
    </xf>
    <xf numFmtId="167" fontId="47" fillId="3" borderId="42" xfId="2" applyNumberFormat="1" applyFont="1" applyFill="1" applyBorder="1" applyAlignment="1">
      <alignment horizontal="center" vertical="center"/>
    </xf>
    <xf numFmtId="0" fontId="48" fillId="0" borderId="1" xfId="2" applyFont="1" applyBorder="1" applyAlignment="1">
      <alignment vertical="center"/>
    </xf>
    <xf numFmtId="164" fontId="49" fillId="0" borderId="23" xfId="2" applyNumberFormat="1" applyFont="1" applyBorder="1" applyAlignment="1">
      <alignment horizontal="center" vertical="center"/>
    </xf>
    <xf numFmtId="164" fontId="50" fillId="0" borderId="4" xfId="2" applyNumberFormat="1" applyFont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center" vertical="center" wrapText="1"/>
    </xf>
    <xf numFmtId="167" fontId="26" fillId="0" borderId="4" xfId="2" applyNumberFormat="1" applyFont="1" applyFill="1" applyBorder="1" applyAlignment="1">
      <alignment horizontal="center" vertical="center"/>
    </xf>
    <xf numFmtId="167" fontId="5" fillId="0" borderId="4" xfId="2" applyNumberFormat="1" applyFont="1" applyBorder="1" applyAlignment="1">
      <alignment horizontal="center" vertical="center" wrapText="1"/>
    </xf>
    <xf numFmtId="167" fontId="26" fillId="0" borderId="4" xfId="2" applyNumberFormat="1" applyFont="1" applyBorder="1" applyAlignment="1">
      <alignment horizontal="center" vertical="center" wrapText="1"/>
    </xf>
    <xf numFmtId="167" fontId="5" fillId="0" borderId="4" xfId="2" applyNumberFormat="1" applyFont="1" applyBorder="1" applyAlignment="1">
      <alignment horizontal="center" vertical="center"/>
    </xf>
    <xf numFmtId="0" fontId="44" fillId="0" borderId="1" xfId="2" applyFont="1" applyBorder="1" applyAlignment="1">
      <alignment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67" fontId="26" fillId="3" borderId="42" xfId="2" applyNumberFormat="1" applyFont="1" applyFill="1" applyBorder="1" applyAlignment="1">
      <alignment horizontal="center" vertical="center" wrapText="1"/>
    </xf>
    <xf numFmtId="164" fontId="5" fillId="0" borderId="50" xfId="2" applyNumberFormat="1" applyFont="1" applyBorder="1" applyAlignment="1">
      <alignment horizontal="center" vertical="center" wrapText="1"/>
    </xf>
    <xf numFmtId="0" fontId="24" fillId="0" borderId="51" xfId="2" applyFont="1" applyBorder="1" applyAlignment="1">
      <alignment vertical="center"/>
    </xf>
    <xf numFmtId="167" fontId="26" fillId="3" borderId="52" xfId="2" applyNumberFormat="1" applyFont="1" applyFill="1" applyBorder="1" applyAlignment="1">
      <alignment horizontal="center" vertical="center" wrapText="1"/>
    </xf>
    <xf numFmtId="4" fontId="26" fillId="0" borderId="53" xfId="2" applyNumberFormat="1" applyFont="1" applyBorder="1" applyAlignment="1">
      <alignment horizontal="center" vertical="center" wrapText="1"/>
    </xf>
    <xf numFmtId="4" fontId="3" fillId="0" borderId="54" xfId="2" applyNumberFormat="1" applyFont="1" applyBorder="1" applyAlignment="1">
      <alignment horizontal="center" vertical="center" wrapText="1"/>
    </xf>
    <xf numFmtId="4" fontId="3" fillId="0" borderId="54" xfId="2" applyNumberFormat="1" applyFont="1" applyFill="1" applyBorder="1" applyAlignment="1" applyProtection="1">
      <alignment horizontal="center" vertical="center" wrapText="1"/>
    </xf>
    <xf numFmtId="4" fontId="26" fillId="0" borderId="54" xfId="2" applyNumberFormat="1" applyFont="1" applyBorder="1" applyAlignment="1">
      <alignment horizontal="center" vertical="center"/>
    </xf>
    <xf numFmtId="0" fontId="10" fillId="0" borderId="54" xfId="2" applyFont="1" applyBorder="1" applyAlignment="1">
      <alignment vertical="center"/>
    </xf>
    <xf numFmtId="167" fontId="26" fillId="0" borderId="54" xfId="2" applyNumberFormat="1" applyFont="1" applyBorder="1" applyAlignment="1">
      <alignment horizontal="center" vertical="center" wrapText="1"/>
    </xf>
    <xf numFmtId="0" fontId="43" fillId="0" borderId="54" xfId="2" applyFont="1" applyBorder="1" applyAlignment="1">
      <alignment vertical="center"/>
    </xf>
    <xf numFmtId="0" fontId="44" fillId="0" borderId="54" xfId="2" applyFont="1" applyBorder="1" applyAlignment="1">
      <alignment vertical="center"/>
    </xf>
    <xf numFmtId="4" fontId="26" fillId="0" borderId="54" xfId="2" applyNumberFormat="1" applyFont="1" applyBorder="1" applyAlignment="1">
      <alignment horizontal="center" vertical="center" wrapText="1"/>
    </xf>
    <xf numFmtId="4" fontId="5" fillId="0" borderId="54" xfId="2" applyNumberFormat="1" applyFont="1" applyFill="1" applyBorder="1" applyAlignment="1" applyProtection="1">
      <alignment horizontal="center" vertical="center" wrapText="1"/>
    </xf>
    <xf numFmtId="4" fontId="5" fillId="0" borderId="54" xfId="2" applyNumberFormat="1" applyFont="1" applyBorder="1" applyAlignment="1">
      <alignment horizontal="center" vertical="center" wrapText="1"/>
    </xf>
    <xf numFmtId="4" fontId="49" fillId="0" borderId="54" xfId="2" applyNumberFormat="1" applyFont="1" applyBorder="1" applyAlignment="1">
      <alignment horizontal="center" vertical="center"/>
    </xf>
    <xf numFmtId="0" fontId="48" fillId="0" borderId="54" xfId="2" applyFont="1" applyBorder="1" applyAlignment="1">
      <alignment vertical="center"/>
    </xf>
    <xf numFmtId="167" fontId="5" fillId="0" borderId="54" xfId="2" applyNumberFormat="1" applyFont="1" applyBorder="1" applyAlignment="1">
      <alignment horizontal="center" vertical="center" wrapText="1"/>
    </xf>
    <xf numFmtId="167" fontId="5" fillId="0" borderId="54" xfId="2" applyNumberFormat="1" applyFont="1" applyFill="1" applyBorder="1" applyAlignment="1">
      <alignment horizontal="center" vertical="center"/>
    </xf>
    <xf numFmtId="167" fontId="26" fillId="0" borderId="54" xfId="2" applyNumberFormat="1" applyFont="1" applyFill="1" applyBorder="1" applyAlignment="1">
      <alignment horizontal="center" vertical="center"/>
    </xf>
    <xf numFmtId="167" fontId="5" fillId="0" borderId="54" xfId="2" applyNumberFormat="1" applyFont="1" applyFill="1" applyBorder="1" applyAlignment="1">
      <alignment horizontal="center" vertical="center" wrapText="1"/>
    </xf>
    <xf numFmtId="4" fontId="26" fillId="0" borderId="53" xfId="2" applyNumberFormat="1" applyFont="1" applyBorder="1" applyAlignment="1">
      <alignment horizontal="center" vertical="center"/>
    </xf>
    <xf numFmtId="4" fontId="5" fillId="0" borderId="54" xfId="2" applyNumberFormat="1" applyFont="1" applyBorder="1" applyAlignment="1">
      <alignment horizontal="center" vertical="center"/>
    </xf>
    <xf numFmtId="0" fontId="10" fillId="0" borderId="55" xfId="2" applyFont="1" applyBorder="1" applyAlignment="1">
      <alignment vertical="center"/>
    </xf>
    <xf numFmtId="164" fontId="26" fillId="0" borderId="52" xfId="2" applyNumberFormat="1" applyFont="1" applyBorder="1" applyAlignment="1">
      <alignment horizontal="center" vertical="center"/>
    </xf>
    <xf numFmtId="164" fontId="26" fillId="0" borderId="53" xfId="2" applyNumberFormat="1" applyFont="1" applyBorder="1" applyAlignment="1">
      <alignment horizontal="center" vertical="center"/>
    </xf>
    <xf numFmtId="0" fontId="29" fillId="3" borderId="56" xfId="2" applyFont="1" applyFill="1" applyBorder="1" applyAlignment="1">
      <alignment horizontal="center" vertical="center"/>
    </xf>
    <xf numFmtId="0" fontId="29" fillId="3" borderId="57" xfId="2" applyFont="1" applyFill="1" applyBorder="1" applyAlignment="1">
      <alignment horizontal="center" vertical="center"/>
    </xf>
    <xf numFmtId="49" fontId="29" fillId="3" borderId="57" xfId="2" applyNumberFormat="1" applyFont="1" applyFill="1" applyBorder="1" applyAlignment="1">
      <alignment horizontal="center" vertical="center"/>
    </xf>
    <xf numFmtId="0" fontId="29" fillId="3" borderId="57" xfId="3" applyFont="1" applyFill="1" applyBorder="1" applyAlignment="1">
      <alignment horizontal="left" vertical="center" wrapText="1"/>
    </xf>
    <xf numFmtId="167" fontId="29" fillId="3" borderId="58" xfId="2" applyNumberFormat="1" applyFont="1" applyFill="1" applyBorder="1" applyAlignment="1">
      <alignment horizontal="center" vertical="center"/>
    </xf>
    <xf numFmtId="167" fontId="29" fillId="3" borderId="59" xfId="2" applyNumberFormat="1" applyFont="1" applyFill="1" applyBorder="1" applyAlignment="1">
      <alignment horizontal="center" vertical="center"/>
    </xf>
    <xf numFmtId="0" fontId="5" fillId="0" borderId="61" xfId="2" applyFont="1" applyBorder="1" applyAlignment="1">
      <alignment horizontal="center" vertical="center" textRotation="90" wrapText="1"/>
    </xf>
    <xf numFmtId="1" fontId="5" fillId="0" borderId="62" xfId="2" applyNumberFormat="1" applyFont="1" applyBorder="1" applyAlignment="1">
      <alignment horizontal="center" vertical="center" wrapText="1"/>
    </xf>
    <xf numFmtId="49" fontId="26" fillId="3" borderId="61" xfId="2" applyNumberFormat="1" applyFont="1" applyFill="1" applyBorder="1" applyAlignment="1">
      <alignment horizontal="center" vertical="center"/>
    </xf>
    <xf numFmtId="49" fontId="26" fillId="0" borderId="63" xfId="2" applyNumberFormat="1" applyFont="1" applyBorder="1" applyAlignment="1">
      <alignment horizontal="center" vertical="center"/>
    </xf>
    <xf numFmtId="49" fontId="26" fillId="0" borderId="64" xfId="2" applyNumberFormat="1" applyFont="1" applyBorder="1" applyAlignment="1">
      <alignment horizontal="center" vertical="center"/>
    </xf>
    <xf numFmtId="49" fontId="5" fillId="0" borderId="64" xfId="2" applyNumberFormat="1" applyFont="1" applyBorder="1" applyAlignment="1">
      <alignment horizontal="center" vertical="center"/>
    </xf>
    <xf numFmtId="49" fontId="26" fillId="0" borderId="64" xfId="2" applyNumberFormat="1" applyFont="1" applyFill="1" applyBorder="1" applyAlignment="1">
      <alignment horizontal="center" vertical="center"/>
    </xf>
    <xf numFmtId="49" fontId="5" fillId="0" borderId="64" xfId="2" applyNumberFormat="1" applyFont="1" applyFill="1" applyBorder="1" applyAlignment="1">
      <alignment horizontal="center" vertical="center"/>
    </xf>
    <xf numFmtId="49" fontId="50" fillId="0" borderId="64" xfId="2" applyNumberFormat="1" applyFont="1" applyBorder="1" applyAlignment="1">
      <alignment horizontal="center" vertical="center"/>
    </xf>
    <xf numFmtId="49" fontId="49" fillId="0" borderId="65" xfId="2" applyNumberFormat="1" applyFont="1" applyBorder="1" applyAlignment="1">
      <alignment horizontal="center" vertical="center"/>
    </xf>
    <xf numFmtId="49" fontId="47" fillId="3" borderId="61" xfId="2" applyNumberFormat="1" applyFont="1" applyFill="1" applyBorder="1" applyAlignment="1">
      <alignment horizontal="center" vertical="center"/>
    </xf>
    <xf numFmtId="49" fontId="5" fillId="25" borderId="64" xfId="2" applyNumberFormat="1" applyFont="1" applyFill="1" applyBorder="1" applyAlignment="1">
      <alignment horizontal="center" vertical="center"/>
    </xf>
    <xf numFmtId="49" fontId="5" fillId="0" borderId="65" xfId="2" applyNumberFormat="1" applyFont="1" applyBorder="1" applyAlignment="1">
      <alignment horizontal="center" vertical="center"/>
    </xf>
    <xf numFmtId="49" fontId="26" fillId="0" borderId="61" xfId="2" applyNumberFormat="1" applyFont="1" applyBorder="1" applyAlignment="1">
      <alignment horizontal="center" vertical="center"/>
    </xf>
    <xf numFmtId="49" fontId="26" fillId="3" borderId="66" xfId="2" applyNumberFormat="1" applyFont="1" applyFill="1" applyBorder="1" applyAlignment="1">
      <alignment horizontal="center" vertical="center"/>
    </xf>
    <xf numFmtId="0" fontId="18" fillId="0" borderId="13" xfId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horizontal="right" vertical="center"/>
    </xf>
    <xf numFmtId="0" fontId="5" fillId="0" borderId="12" xfId="2" applyFont="1" applyFill="1" applyBorder="1" applyAlignment="1">
      <alignment horizontal="left" vertical="center" wrapText="1"/>
    </xf>
    <xf numFmtId="0" fontId="28" fillId="0" borderId="9" xfId="3" applyFont="1" applyBorder="1" applyAlignment="1">
      <alignment horizontal="left" vertical="center" wrapText="1"/>
    </xf>
    <xf numFmtId="0" fontId="5" fillId="0" borderId="9" xfId="2" applyFont="1" applyBorder="1" applyAlignment="1">
      <alignment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28" fillId="2" borderId="12" xfId="3" applyFont="1" applyFill="1" applyBorder="1" applyAlignment="1">
      <alignment horizontal="left" vertical="center" wrapText="1"/>
    </xf>
    <xf numFmtId="0" fontId="28" fillId="2" borderId="9" xfId="3" applyFont="1" applyFill="1" applyBorder="1" applyAlignment="1">
      <alignment horizontal="left" vertical="center" wrapText="1"/>
    </xf>
    <xf numFmtId="0" fontId="28" fillId="0" borderId="9" xfId="2" applyFont="1" applyBorder="1" applyAlignment="1">
      <alignment horizontal="left" vertical="center" wrapText="1"/>
    </xf>
    <xf numFmtId="0" fontId="5" fillId="0" borderId="15" xfId="2" applyFont="1" applyFill="1" applyBorder="1" applyAlignment="1">
      <alignment horizontal="left" vertical="center" wrapText="1"/>
    </xf>
    <xf numFmtId="0" fontId="1" fillId="0" borderId="0" xfId="2" applyAlignment="1">
      <alignment vertical="center"/>
    </xf>
    <xf numFmtId="0" fontId="1" fillId="0" borderId="0" xfId="2" applyFill="1" applyBorder="1" applyAlignment="1">
      <alignment horizontal="center" vertical="center" wrapText="1"/>
    </xf>
    <xf numFmtId="0" fontId="1" fillId="0" borderId="0" xfId="2" applyFill="1" applyBorder="1" applyAlignment="1">
      <alignment vertical="center"/>
    </xf>
    <xf numFmtId="0" fontId="40" fillId="2" borderId="0" xfId="1" applyFont="1" applyFill="1"/>
    <xf numFmtId="4" fontId="40" fillId="7" borderId="0" xfId="1" applyNumberFormat="1" applyFont="1" applyFill="1"/>
    <xf numFmtId="0" fontId="18" fillId="9" borderId="10" xfId="1" applyFont="1" applyFill="1" applyBorder="1" applyAlignment="1" applyProtection="1">
      <alignment horizontal="center" vertical="center"/>
      <protection hidden="1"/>
    </xf>
    <xf numFmtId="0" fontId="18" fillId="9" borderId="10" xfId="1" applyFont="1" applyFill="1" applyBorder="1" applyAlignment="1" applyProtection="1">
      <alignment horizontal="center" vertical="center" wrapText="1"/>
      <protection hidden="1"/>
    </xf>
    <xf numFmtId="168" fontId="18" fillId="9" borderId="10" xfId="1" applyNumberFormat="1" applyFont="1" applyFill="1" applyBorder="1" applyAlignment="1" applyProtection="1">
      <alignment horizontal="center" vertical="center" wrapText="1"/>
      <protection hidden="1"/>
    </xf>
    <xf numFmtId="0" fontId="18" fillId="9" borderId="13" xfId="1" applyFont="1" applyFill="1" applyBorder="1" applyAlignment="1" applyProtection="1">
      <alignment horizontal="center" vertical="center" wrapText="1"/>
      <protection hidden="1"/>
    </xf>
    <xf numFmtId="0" fontId="18" fillId="9" borderId="4" xfId="1" applyFont="1" applyFill="1" applyBorder="1" applyAlignment="1" applyProtection="1">
      <alignment horizontal="center" vertical="center" wrapText="1"/>
      <protection hidden="1"/>
    </xf>
    <xf numFmtId="0" fontId="58" fillId="0" borderId="0" xfId="1" applyFont="1" applyFill="1"/>
    <xf numFmtId="49" fontId="58" fillId="0" borderId="0" xfId="1" applyNumberFormat="1" applyFont="1" applyFill="1"/>
    <xf numFmtId="0" fontId="58" fillId="2" borderId="0" xfId="1" applyFont="1" applyFill="1"/>
    <xf numFmtId="4" fontId="58" fillId="7" borderId="0" xfId="1" applyNumberFormat="1" applyFont="1" applyFill="1"/>
    <xf numFmtId="0" fontId="59" fillId="8" borderId="0" xfId="1" applyFont="1" applyFill="1"/>
    <xf numFmtId="4" fontId="13" fillId="7" borderId="0" xfId="1" applyNumberFormat="1" applyFill="1"/>
    <xf numFmtId="0" fontId="26" fillId="0" borderId="13" xfId="2" applyFont="1" applyBorder="1" applyAlignment="1">
      <alignment horizontal="center" vertical="center"/>
    </xf>
    <xf numFmtId="0" fontId="26" fillId="0" borderId="30" xfId="2" applyFont="1" applyBorder="1" applyAlignment="1">
      <alignment horizontal="center" vertical="center"/>
    </xf>
    <xf numFmtId="0" fontId="26" fillId="0" borderId="31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26" fillId="0" borderId="27" xfId="2" applyFont="1" applyBorder="1" applyAlignment="1">
      <alignment horizontal="center" vertical="center"/>
    </xf>
    <xf numFmtId="0" fontId="26" fillId="0" borderId="28" xfId="2" applyFont="1" applyBorder="1" applyAlignment="1">
      <alignment horizontal="center" vertical="center"/>
    </xf>
    <xf numFmtId="0" fontId="26" fillId="0" borderId="29" xfId="2" applyFont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 wrapText="1"/>
    </xf>
    <xf numFmtId="0" fontId="26" fillId="0" borderId="32" xfId="2" applyFont="1" applyFill="1" applyBorder="1" applyAlignment="1">
      <alignment horizontal="center" vertical="center" wrapText="1"/>
    </xf>
    <xf numFmtId="0" fontId="25" fillId="0" borderId="13" xfId="2" applyFont="1" applyFill="1" applyBorder="1" applyAlignment="1">
      <alignment horizontal="center" vertical="center" wrapText="1"/>
    </xf>
    <xf numFmtId="0" fontId="25" fillId="0" borderId="30" xfId="2" applyFont="1" applyFill="1" applyBorder="1" applyAlignment="1">
      <alignment horizontal="center" vertical="center" wrapText="1"/>
    </xf>
    <xf numFmtId="0" fontId="25" fillId="0" borderId="31" xfId="2" applyFont="1" applyFill="1" applyBorder="1" applyAlignment="1">
      <alignment horizontal="center" vertical="center" wrapText="1"/>
    </xf>
    <xf numFmtId="0" fontId="26" fillId="0" borderId="26" xfId="2" applyFont="1" applyBorder="1" applyAlignment="1">
      <alignment horizontal="center" vertical="center" textRotation="90" wrapText="1"/>
    </xf>
    <xf numFmtId="0" fontId="26" fillId="0" borderId="33" xfId="2" applyFont="1" applyBorder="1" applyAlignment="1">
      <alignment horizontal="center" vertical="center" textRotation="90" wrapText="1"/>
    </xf>
    <xf numFmtId="0" fontId="14" fillId="0" borderId="13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165" fontId="3" fillId="0" borderId="0" xfId="2" applyNumberFormat="1" applyFont="1" applyFill="1" applyAlignment="1">
      <alignment horizontal="right" vertical="center"/>
    </xf>
    <xf numFmtId="0" fontId="37" fillId="0" borderId="0" xfId="3" applyFont="1" applyBorder="1" applyAlignment="1">
      <alignment horizontal="center" vertical="center" wrapText="1"/>
    </xf>
    <xf numFmtId="0" fontId="5" fillId="0" borderId="60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164" fontId="5" fillId="0" borderId="13" xfId="2" applyNumberFormat="1" applyFont="1" applyBorder="1" applyAlignment="1">
      <alignment horizontal="center" vertical="center" wrapText="1"/>
    </xf>
    <xf numFmtId="164" fontId="5" fillId="0" borderId="30" xfId="2" applyNumberFormat="1" applyFont="1" applyBorder="1" applyAlignment="1">
      <alignment horizontal="center" vertical="center" wrapText="1"/>
    </xf>
    <xf numFmtId="164" fontId="5" fillId="0" borderId="31" xfId="2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8" borderId="4" xfId="0" applyNumberFormat="1" applyFont="1" applyFill="1" applyBorder="1" applyAlignment="1" applyProtection="1">
      <alignment horizontal="center" vertical="center" wrapText="1" shrinkToFit="1"/>
    </xf>
    <xf numFmtId="0" fontId="3" fillId="8" borderId="3" xfId="0" applyNumberFormat="1" applyFont="1" applyFill="1" applyBorder="1" applyAlignment="1" applyProtection="1">
      <alignment horizontal="center" vertical="center" wrapText="1" shrinkToFit="1"/>
    </xf>
    <xf numFmtId="0" fontId="3" fillId="8" borderId="1" xfId="0" applyNumberFormat="1" applyFont="1" applyFill="1" applyBorder="1" applyAlignment="1" applyProtection="1">
      <alignment horizontal="center" vertical="center" wrapText="1" shrinkToFit="1"/>
    </xf>
    <xf numFmtId="0" fontId="3" fillId="7" borderId="4" xfId="0" applyNumberFormat="1" applyFont="1" applyFill="1" applyBorder="1" applyAlignment="1" applyProtection="1">
      <alignment horizontal="center" vertical="center" wrapText="1" shrinkToFit="1"/>
    </xf>
    <xf numFmtId="0" fontId="3" fillId="7" borderId="3" xfId="0" applyNumberFormat="1" applyFont="1" applyFill="1" applyBorder="1" applyAlignment="1" applyProtection="1">
      <alignment horizontal="center" vertical="center" wrapText="1" shrinkToFit="1"/>
    </xf>
    <xf numFmtId="0" fontId="3" fillId="7" borderId="1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top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 textRotation="90" wrapText="1" shrinkToFit="1"/>
    </xf>
    <xf numFmtId="0" fontId="5" fillId="8" borderId="16" xfId="1" applyFont="1" applyFill="1" applyBorder="1" applyAlignment="1" applyProtection="1">
      <alignment horizontal="center" vertical="center" wrapText="1"/>
      <protection hidden="1"/>
    </xf>
    <xf numFmtId="0" fontId="5" fillId="8" borderId="22" xfId="1" applyFont="1" applyFill="1" applyBorder="1" applyAlignment="1" applyProtection="1">
      <alignment horizontal="center" vertical="center" wrapText="1"/>
      <protection hidden="1"/>
    </xf>
    <xf numFmtId="0" fontId="5" fillId="8" borderId="8" xfId="1" applyFont="1" applyFill="1" applyBorder="1" applyAlignment="1" applyProtection="1">
      <alignment horizontal="center" vertical="center"/>
      <protection hidden="1"/>
    </xf>
    <xf numFmtId="0" fontId="5" fillId="8" borderId="4" xfId="1" applyFont="1" applyFill="1" applyBorder="1" applyAlignment="1" applyProtection="1">
      <alignment horizontal="center" vertical="center"/>
      <protection hidden="1"/>
    </xf>
    <xf numFmtId="0" fontId="5" fillId="7" borderId="16" xfId="1" applyFont="1" applyFill="1" applyBorder="1" applyAlignment="1" applyProtection="1">
      <alignment horizontal="center" vertical="center" wrapText="1"/>
      <protection hidden="1"/>
    </xf>
    <xf numFmtId="0" fontId="5" fillId="7" borderId="21" xfId="1" applyFont="1" applyFill="1" applyBorder="1" applyAlignment="1" applyProtection="1">
      <alignment horizontal="center" vertical="center" wrapText="1"/>
      <protection hidden="1"/>
    </xf>
    <xf numFmtId="0" fontId="5" fillId="7" borderId="8" xfId="1" applyFont="1" applyFill="1" applyBorder="1" applyAlignment="1" applyProtection="1">
      <alignment horizontal="center" vertical="center"/>
      <protection hidden="1"/>
    </xf>
    <xf numFmtId="0" fontId="5" fillId="7" borderId="9" xfId="1" applyFont="1" applyFill="1" applyBorder="1" applyAlignment="1" applyProtection="1">
      <alignment horizontal="center" vertical="center"/>
      <protection hidden="1"/>
    </xf>
    <xf numFmtId="0" fontId="32" fillId="0" borderId="7" xfId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/>
    <xf numFmtId="0" fontId="33" fillId="0" borderId="7" xfId="0" applyFont="1" applyFill="1" applyBorder="1" applyAlignment="1"/>
    <xf numFmtId="168" fontId="18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 applyProtection="1">
      <alignment horizontal="center" vertical="center" textRotation="90" wrapText="1"/>
      <protection hidden="1"/>
    </xf>
    <xf numFmtId="0" fontId="5" fillId="0" borderId="2" xfId="1" applyFont="1" applyFill="1" applyBorder="1" applyAlignment="1" applyProtection="1">
      <alignment horizontal="center" vertical="center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7" borderId="22" xfId="1" applyFont="1" applyFill="1" applyBorder="1" applyAlignment="1" applyProtection="1">
      <alignment horizontal="center" vertical="center" wrapText="1"/>
      <protection hidden="1"/>
    </xf>
    <xf numFmtId="0" fontId="5" fillId="7" borderId="4" xfId="1" applyFont="1" applyFill="1" applyBorder="1" applyAlignment="1" applyProtection="1">
      <alignment horizontal="center" vertical="center"/>
      <protection hidden="1"/>
    </xf>
    <xf numFmtId="0" fontId="32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>
      <alignment horizontal="left" vertical="center"/>
    </xf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0" fontId="18" fillId="5" borderId="13" xfId="1" applyFont="1" applyFill="1" applyBorder="1" applyAlignment="1" applyProtection="1">
      <alignment horizontal="center" vertical="center" wrapText="1"/>
      <protection hidden="1"/>
    </xf>
    <xf numFmtId="0" fontId="18" fillId="0" borderId="13" xfId="1" applyFont="1" applyFill="1" applyBorder="1" applyAlignment="1" applyProtection="1">
      <alignment horizontal="center" vertical="center" wrapText="1"/>
      <protection hidden="1"/>
    </xf>
    <xf numFmtId="0" fontId="18" fillId="9" borderId="13" xfId="1" applyFont="1" applyFill="1" applyBorder="1" applyAlignment="1" applyProtection="1">
      <alignment horizontal="center" vertical="center" wrapText="1"/>
      <protection hidden="1"/>
    </xf>
    <xf numFmtId="168" fontId="18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 applyProtection="1">
      <alignment horizontal="center" vertical="center" textRotation="90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16" fillId="0" borderId="0" xfId="1" applyNumberFormat="1" applyFont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right" vertical="center"/>
    </xf>
    <xf numFmtId="0" fontId="5" fillId="0" borderId="0" xfId="28" applyNumberFormat="1" applyFont="1" applyFill="1" applyAlignment="1" applyProtection="1">
      <alignment horizontal="center" vertical="center" wrapText="1"/>
      <protection hidden="1"/>
    </xf>
    <xf numFmtId="0" fontId="5" fillId="0" borderId="4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9" applyNumberFormat="1" applyFont="1" applyFill="1" applyBorder="1" applyAlignment="1" applyProtection="1">
      <alignment horizontal="center" vertical="center" wrapText="1"/>
      <protection hidden="1"/>
    </xf>
    <xf numFmtId="0" fontId="5" fillId="0" borderId="49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8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28" applyNumberFormat="1" applyFont="1" applyFill="1" applyBorder="1" applyAlignment="1" applyProtection="1">
      <alignment horizontal="center" vertical="center" wrapText="1"/>
      <protection hidden="1"/>
    </xf>
    <xf numFmtId="0" fontId="5" fillId="0" borderId="47" xfId="28" applyNumberFormat="1" applyFont="1" applyFill="1" applyBorder="1" applyAlignment="1" applyProtection="1">
      <alignment horizontal="center" vertical="center" wrapText="1"/>
      <protection hidden="1"/>
    </xf>
    <xf numFmtId="0" fontId="37" fillId="0" borderId="13" xfId="4" applyFont="1" applyBorder="1" applyAlignment="1">
      <alignment horizontal="center" wrapText="1"/>
    </xf>
    <xf numFmtId="0" fontId="37" fillId="0" borderId="30" xfId="4" applyFont="1" applyBorder="1" applyAlignment="1">
      <alignment horizontal="center" wrapText="1"/>
    </xf>
    <xf numFmtId="0" fontId="37" fillId="0" borderId="31" xfId="4" applyFont="1" applyBorder="1" applyAlignment="1">
      <alignment horizontal="center" wrapText="1"/>
    </xf>
    <xf numFmtId="0" fontId="37" fillId="0" borderId="0" xfId="4" applyFont="1" applyAlignment="1">
      <alignment horizontal="center" wrapText="1"/>
    </xf>
    <xf numFmtId="0" fontId="26" fillId="0" borderId="13" xfId="4" applyFont="1" applyBorder="1" applyAlignment="1">
      <alignment horizontal="center" wrapText="1"/>
    </xf>
    <xf numFmtId="0" fontId="26" fillId="0" borderId="30" xfId="4" applyFont="1" applyBorder="1" applyAlignment="1">
      <alignment horizontal="center" wrapText="1"/>
    </xf>
    <xf numFmtId="0" fontId="26" fillId="0" borderId="31" xfId="4" applyFont="1" applyBorder="1" applyAlignment="1">
      <alignment horizontal="center" wrapText="1"/>
    </xf>
    <xf numFmtId="0" fontId="26" fillId="0" borderId="35" xfId="4" applyFont="1" applyBorder="1" applyAlignment="1">
      <alignment horizontal="center" vertical="center" wrapText="1"/>
    </xf>
    <xf numFmtId="0" fontId="26" fillId="0" borderId="32" xfId="4" applyFont="1" applyBorder="1" applyAlignment="1">
      <alignment horizontal="center" vertical="center" wrapText="1"/>
    </xf>
    <xf numFmtId="0" fontId="26" fillId="0" borderId="39" xfId="4" applyFont="1" applyBorder="1" applyAlignment="1">
      <alignment horizontal="center" vertical="center" wrapText="1"/>
    </xf>
    <xf numFmtId="0" fontId="26" fillId="0" borderId="32" xfId="4" applyFont="1" applyBorder="1" applyAlignment="1">
      <alignment horizontal="center" vertical="center" textRotation="90" wrapText="1"/>
    </xf>
    <xf numFmtId="0" fontId="26" fillId="0" borderId="37" xfId="4" applyFont="1" applyBorder="1" applyAlignment="1">
      <alignment horizontal="center" vertical="center" textRotation="90" wrapText="1"/>
    </xf>
    <xf numFmtId="0" fontId="26" fillId="0" borderId="25" xfId="4" applyFont="1" applyBorder="1" applyAlignment="1">
      <alignment horizontal="center" vertical="center" textRotation="90" wrapText="1"/>
    </xf>
    <xf numFmtId="0" fontId="26" fillId="0" borderId="33" xfId="4" applyFont="1" applyBorder="1" applyAlignment="1">
      <alignment horizontal="center" wrapText="1"/>
    </xf>
    <xf numFmtId="0" fontId="26" fillId="0" borderId="36" xfId="4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31">
    <cellStyle name="TableStyleLight1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2" xfId="2"/>
    <cellStyle name="Обычный 2 2" xfId="28"/>
    <cellStyle name="Обычный 2 3" xfId="29"/>
    <cellStyle name="Обычный 3" xfId="4"/>
    <cellStyle name="Обычный 4" xfId="30"/>
    <cellStyle name="Обычный_Лист1" xfId="3"/>
    <cellStyle name="Отдельная ячейка" xfId="18"/>
    <cellStyle name="Отдельная ячейка - константа" xfId="19"/>
    <cellStyle name="Отдельная ячейка - константа [печать]" xfId="20"/>
    <cellStyle name="Отдельная ячейка [печать]" xfId="21"/>
    <cellStyle name="Отдельная ячейка-результат" xfId="22"/>
    <cellStyle name="Отдельная ячейка-результат [печать]" xfId="23"/>
    <cellStyle name="Свойства элементов измерения" xfId="24"/>
    <cellStyle name="Свойства элементов измерения [печать]" xfId="25"/>
    <cellStyle name="Элементы осей" xfId="26"/>
    <cellStyle name="Элементы осей [печать]" xfId="27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5"/>
  <sheetViews>
    <sheetView zoomScale="70" zoomScaleNormal="70" workbookViewId="0">
      <selection activeCell="I11" sqref="I11:I13"/>
    </sheetView>
  </sheetViews>
  <sheetFormatPr defaultRowHeight="12.75" x14ac:dyDescent="0.2"/>
  <cols>
    <col min="1" max="1" width="10" style="227" customWidth="1"/>
    <col min="2" max="2" width="4.140625" style="227" customWidth="1"/>
    <col min="3" max="3" width="6.42578125" style="227" customWidth="1"/>
    <col min="4" max="4" width="5" style="227" customWidth="1"/>
    <col min="5" max="5" width="5.85546875" style="227" customWidth="1"/>
    <col min="6" max="6" width="5.7109375" style="227" customWidth="1"/>
    <col min="7" max="7" width="9.85546875" style="227" customWidth="1"/>
    <col min="8" max="8" width="11.5703125" style="227" customWidth="1"/>
    <col min="9" max="9" width="86.140625" style="505" customWidth="1"/>
    <col min="10" max="10" width="0" style="227" hidden="1" customWidth="1"/>
    <col min="11" max="17" width="9.140625" style="228"/>
    <col min="18" max="16384" width="9.140625" style="227"/>
  </cols>
  <sheetData>
    <row r="1" spans="1:17" ht="15.75" x14ac:dyDescent="0.2">
      <c r="I1" s="495" t="s">
        <v>285</v>
      </c>
    </row>
    <row r="2" spans="1:17" ht="15.75" x14ac:dyDescent="0.2">
      <c r="I2" s="495" t="s">
        <v>302</v>
      </c>
    </row>
    <row r="3" spans="1:17" ht="15.75" x14ac:dyDescent="0.2">
      <c r="I3" s="495" t="s">
        <v>36</v>
      </c>
    </row>
    <row r="4" spans="1:17" ht="15.75" x14ac:dyDescent="0.2">
      <c r="I4" s="495" t="s">
        <v>303</v>
      </c>
    </row>
    <row r="5" spans="1:17" ht="15.75" x14ac:dyDescent="0.2">
      <c r="I5" s="495" t="s">
        <v>286</v>
      </c>
    </row>
    <row r="6" spans="1:17" ht="15.75" x14ac:dyDescent="0.2">
      <c r="I6" s="495" t="s">
        <v>313</v>
      </c>
    </row>
    <row r="7" spans="1:17" ht="15.75" x14ac:dyDescent="0.2">
      <c r="I7" s="495" t="s">
        <v>385</v>
      </c>
    </row>
    <row r="8" spans="1:17" ht="15.75" x14ac:dyDescent="0.2">
      <c r="I8" s="495"/>
    </row>
    <row r="9" spans="1:17" s="231" customFormat="1" ht="54.75" customHeight="1" x14ac:dyDescent="0.2">
      <c r="A9" s="524" t="s">
        <v>304</v>
      </c>
      <c r="B9" s="524"/>
      <c r="C9" s="524"/>
      <c r="D9" s="524"/>
      <c r="E9" s="524"/>
      <c r="F9" s="524"/>
      <c r="G9" s="524"/>
      <c r="H9" s="524"/>
      <c r="I9" s="524"/>
      <c r="J9" s="230"/>
      <c r="K9" s="228"/>
      <c r="L9" s="228"/>
      <c r="M9" s="228"/>
      <c r="N9" s="228"/>
      <c r="O9" s="228"/>
      <c r="P9" s="228"/>
      <c r="Q9" s="228"/>
    </row>
    <row r="10" spans="1:17" s="231" customFormat="1" ht="15.75" thickBot="1" x14ac:dyDescent="0.25">
      <c r="A10" s="229"/>
      <c r="B10" s="229"/>
      <c r="C10" s="229"/>
      <c r="D10" s="229"/>
      <c r="E10" s="229"/>
      <c r="F10" s="229"/>
      <c r="G10" s="229"/>
      <c r="H10" s="229"/>
      <c r="I10" s="303"/>
      <c r="J10" s="230"/>
      <c r="K10" s="228"/>
      <c r="L10" s="228"/>
      <c r="M10" s="228"/>
      <c r="N10" s="228"/>
      <c r="O10" s="228"/>
      <c r="P10" s="228"/>
      <c r="Q10" s="228"/>
    </row>
    <row r="11" spans="1:17" s="231" customFormat="1" ht="19.5" thickBot="1" x14ac:dyDescent="0.25">
      <c r="A11" s="525" t="s">
        <v>287</v>
      </c>
      <c r="B11" s="526"/>
      <c r="C11" s="526"/>
      <c r="D11" s="526"/>
      <c r="E11" s="526"/>
      <c r="F11" s="526"/>
      <c r="G11" s="526"/>
      <c r="H11" s="527"/>
      <c r="I11" s="528" t="s">
        <v>288</v>
      </c>
      <c r="J11" s="230"/>
      <c r="K11" s="228"/>
      <c r="L11" s="228"/>
      <c r="M11" s="228"/>
      <c r="N11" s="228"/>
      <c r="O11" s="228"/>
      <c r="P11" s="228"/>
      <c r="Q11" s="228"/>
    </row>
    <row r="12" spans="1:17" s="231" customFormat="1" ht="16.5" thickBot="1" x14ac:dyDescent="0.25">
      <c r="A12" s="533" t="s">
        <v>289</v>
      </c>
      <c r="B12" s="535" t="s">
        <v>290</v>
      </c>
      <c r="C12" s="536"/>
      <c r="D12" s="536"/>
      <c r="E12" s="536"/>
      <c r="F12" s="537"/>
      <c r="G12" s="535" t="s">
        <v>291</v>
      </c>
      <c r="H12" s="537"/>
      <c r="I12" s="529"/>
      <c r="J12" s="230"/>
      <c r="K12" s="228"/>
      <c r="L12" s="228"/>
      <c r="M12" s="228"/>
      <c r="N12" s="228"/>
      <c r="O12" s="228"/>
      <c r="P12" s="228"/>
      <c r="Q12" s="228"/>
    </row>
    <row r="13" spans="1:17" s="231" customFormat="1" ht="182.25" thickBot="1" x14ac:dyDescent="0.25">
      <c r="A13" s="534"/>
      <c r="B13" s="421" t="s">
        <v>292</v>
      </c>
      <c r="C13" s="422" t="s">
        <v>293</v>
      </c>
      <c r="D13" s="422" t="s">
        <v>294</v>
      </c>
      <c r="E13" s="422" t="s">
        <v>295</v>
      </c>
      <c r="F13" s="420" t="s">
        <v>296</v>
      </c>
      <c r="G13" s="421" t="s">
        <v>297</v>
      </c>
      <c r="H13" s="420" t="s">
        <v>298</v>
      </c>
      <c r="I13" s="529"/>
      <c r="J13" s="230"/>
      <c r="K13" s="228"/>
      <c r="L13" s="228"/>
      <c r="M13" s="228"/>
      <c r="N13" s="228"/>
      <c r="O13" s="228"/>
      <c r="P13" s="228"/>
      <c r="Q13" s="228"/>
    </row>
    <row r="14" spans="1:17" s="231" customFormat="1" ht="15.75" thickBot="1" x14ac:dyDescent="0.25">
      <c r="A14" s="419">
        <v>1</v>
      </c>
      <c r="B14" s="419">
        <v>2</v>
      </c>
      <c r="C14" s="419">
        <v>3</v>
      </c>
      <c r="D14" s="419">
        <v>4</v>
      </c>
      <c r="E14" s="419">
        <v>5</v>
      </c>
      <c r="F14" s="419">
        <v>6</v>
      </c>
      <c r="G14" s="419">
        <v>7</v>
      </c>
      <c r="H14" s="419">
        <v>8</v>
      </c>
      <c r="I14" s="419">
        <v>9</v>
      </c>
      <c r="J14" s="230"/>
      <c r="K14" s="228"/>
      <c r="L14" s="228"/>
      <c r="M14" s="228"/>
      <c r="N14" s="228"/>
      <c r="O14" s="228"/>
      <c r="P14" s="228"/>
      <c r="Q14" s="228"/>
    </row>
    <row r="15" spans="1:17" s="231" customFormat="1" ht="21" thickBot="1" x14ac:dyDescent="0.25">
      <c r="A15" s="530" t="s">
        <v>34</v>
      </c>
      <c r="B15" s="531"/>
      <c r="C15" s="531"/>
      <c r="D15" s="531"/>
      <c r="E15" s="531"/>
      <c r="F15" s="531"/>
      <c r="G15" s="531"/>
      <c r="H15" s="531"/>
      <c r="I15" s="532"/>
      <c r="J15" s="230"/>
      <c r="K15" s="228"/>
      <c r="L15" s="228"/>
      <c r="M15" s="228"/>
      <c r="N15" s="228"/>
      <c r="O15" s="228"/>
      <c r="P15" s="228"/>
      <c r="Q15" s="228"/>
    </row>
    <row r="16" spans="1:17" s="231" customFormat="1" ht="75" x14ac:dyDescent="0.2">
      <c r="A16" s="418" t="s">
        <v>37</v>
      </c>
      <c r="B16" s="417" t="s">
        <v>5</v>
      </c>
      <c r="C16" s="417" t="s">
        <v>6</v>
      </c>
      <c r="D16" s="417" t="s">
        <v>7</v>
      </c>
      <c r="E16" s="417" t="s">
        <v>8</v>
      </c>
      <c r="F16" s="417" t="s">
        <v>9</v>
      </c>
      <c r="G16" s="417" t="s">
        <v>10</v>
      </c>
      <c r="H16" s="417" t="s">
        <v>11</v>
      </c>
      <c r="I16" s="496" t="s">
        <v>299</v>
      </c>
      <c r="J16" s="230"/>
      <c r="K16" s="228"/>
      <c r="L16" s="228"/>
      <c r="M16" s="228"/>
      <c r="N16" s="228"/>
      <c r="O16" s="228"/>
      <c r="P16" s="228"/>
      <c r="Q16" s="228"/>
    </row>
    <row r="17" spans="1:17" s="231" customFormat="1" ht="93.75" x14ac:dyDescent="0.2">
      <c r="A17" s="418" t="s">
        <v>37</v>
      </c>
      <c r="B17" s="413" t="s">
        <v>5</v>
      </c>
      <c r="C17" s="413" t="s">
        <v>12</v>
      </c>
      <c r="D17" s="413" t="s">
        <v>13</v>
      </c>
      <c r="E17" s="413" t="s">
        <v>225</v>
      </c>
      <c r="F17" s="413" t="s">
        <v>14</v>
      </c>
      <c r="G17" s="413" t="s">
        <v>10</v>
      </c>
      <c r="H17" s="413" t="s">
        <v>15</v>
      </c>
      <c r="I17" s="496" t="s">
        <v>224</v>
      </c>
      <c r="J17" s="230"/>
      <c r="K17" s="228"/>
      <c r="L17" s="228"/>
      <c r="M17" s="228"/>
      <c r="N17" s="228"/>
      <c r="O17" s="228"/>
      <c r="P17" s="228"/>
      <c r="Q17" s="228"/>
    </row>
    <row r="18" spans="1:17" s="231" customFormat="1" ht="75" x14ac:dyDescent="0.2">
      <c r="A18" s="418" t="s">
        <v>37</v>
      </c>
      <c r="B18" s="413" t="s">
        <v>5</v>
      </c>
      <c r="C18" s="413" t="s">
        <v>12</v>
      </c>
      <c r="D18" s="413" t="s">
        <v>13</v>
      </c>
      <c r="E18" s="413" t="s">
        <v>16</v>
      </c>
      <c r="F18" s="413" t="s">
        <v>14</v>
      </c>
      <c r="G18" s="413" t="s">
        <v>10</v>
      </c>
      <c r="H18" s="413" t="s">
        <v>15</v>
      </c>
      <c r="I18" s="497" t="s">
        <v>226</v>
      </c>
      <c r="J18" s="230"/>
      <c r="K18" s="228"/>
      <c r="L18" s="228"/>
      <c r="M18" s="228"/>
      <c r="N18" s="228"/>
      <c r="O18" s="228"/>
      <c r="P18" s="228"/>
      <c r="Q18" s="228"/>
    </row>
    <row r="19" spans="1:17" s="231" customFormat="1" ht="131.25" x14ac:dyDescent="0.2">
      <c r="A19" s="418" t="s">
        <v>37</v>
      </c>
      <c r="B19" s="413" t="s">
        <v>5</v>
      </c>
      <c r="C19" s="413" t="s">
        <v>12</v>
      </c>
      <c r="D19" s="413" t="s">
        <v>13</v>
      </c>
      <c r="E19" s="413" t="s">
        <v>228</v>
      </c>
      <c r="F19" s="413" t="s">
        <v>14</v>
      </c>
      <c r="G19" s="413" t="s">
        <v>10</v>
      </c>
      <c r="H19" s="413" t="s">
        <v>15</v>
      </c>
      <c r="I19" s="498" t="s">
        <v>227</v>
      </c>
      <c r="K19" s="228"/>
      <c r="L19" s="228"/>
      <c r="M19" s="228"/>
      <c r="N19" s="228"/>
      <c r="O19" s="228"/>
      <c r="P19" s="228"/>
      <c r="Q19" s="228"/>
    </row>
    <row r="20" spans="1:17" s="231" customFormat="1" ht="112.5" x14ac:dyDescent="0.2">
      <c r="A20" s="418" t="s">
        <v>37</v>
      </c>
      <c r="B20" s="413" t="s">
        <v>5</v>
      </c>
      <c r="C20" s="413" t="s">
        <v>12</v>
      </c>
      <c r="D20" s="413" t="s">
        <v>13</v>
      </c>
      <c r="E20" s="413" t="s">
        <v>230</v>
      </c>
      <c r="F20" s="413" t="s">
        <v>14</v>
      </c>
      <c r="G20" s="413" t="s">
        <v>10</v>
      </c>
      <c r="H20" s="413" t="s">
        <v>15</v>
      </c>
      <c r="I20" s="498" t="s">
        <v>229</v>
      </c>
      <c r="K20" s="228"/>
      <c r="L20" s="228"/>
      <c r="M20" s="228"/>
      <c r="N20" s="228"/>
      <c r="O20" s="228"/>
      <c r="P20" s="228"/>
      <c r="Q20" s="228"/>
    </row>
    <row r="21" spans="1:17" ht="93.75" x14ac:dyDescent="0.2">
      <c r="A21" s="418" t="s">
        <v>37</v>
      </c>
      <c r="B21" s="413" t="s">
        <v>5</v>
      </c>
      <c r="C21" s="413" t="s">
        <v>12</v>
      </c>
      <c r="D21" s="413" t="s">
        <v>17</v>
      </c>
      <c r="E21" s="413" t="s">
        <v>18</v>
      </c>
      <c r="F21" s="413" t="s">
        <v>14</v>
      </c>
      <c r="G21" s="413" t="s">
        <v>10</v>
      </c>
      <c r="H21" s="413" t="s">
        <v>15</v>
      </c>
      <c r="I21" s="497" t="s">
        <v>231</v>
      </c>
    </row>
    <row r="22" spans="1:17" s="237" customFormat="1" ht="37.5" x14ac:dyDescent="0.25">
      <c r="A22" s="418" t="s">
        <v>37</v>
      </c>
      <c r="B22" s="413" t="s">
        <v>5</v>
      </c>
      <c r="C22" s="413" t="s">
        <v>125</v>
      </c>
      <c r="D22" s="413" t="s">
        <v>9</v>
      </c>
      <c r="E22" s="413" t="s">
        <v>233</v>
      </c>
      <c r="F22" s="413" t="s">
        <v>14</v>
      </c>
      <c r="G22" s="413" t="s">
        <v>10</v>
      </c>
      <c r="H22" s="413" t="s">
        <v>234</v>
      </c>
      <c r="I22" s="499" t="s">
        <v>232</v>
      </c>
      <c r="J22" s="234"/>
      <c r="K22" s="235"/>
      <c r="L22" s="236"/>
    </row>
    <row r="23" spans="1:17" s="237" customFormat="1" ht="37.5" x14ac:dyDescent="0.25">
      <c r="A23" s="418" t="s">
        <v>37</v>
      </c>
      <c r="B23" s="413" t="s">
        <v>5</v>
      </c>
      <c r="C23" s="413" t="s">
        <v>125</v>
      </c>
      <c r="D23" s="413" t="s">
        <v>19</v>
      </c>
      <c r="E23" s="413" t="s">
        <v>233</v>
      </c>
      <c r="F23" s="413" t="s">
        <v>14</v>
      </c>
      <c r="G23" s="413" t="s">
        <v>10</v>
      </c>
      <c r="H23" s="413" t="s">
        <v>234</v>
      </c>
      <c r="I23" s="499" t="s">
        <v>235</v>
      </c>
      <c r="J23" s="234"/>
      <c r="K23" s="235"/>
      <c r="L23" s="236"/>
    </row>
    <row r="24" spans="1:17" s="237" customFormat="1" ht="112.5" x14ac:dyDescent="0.25">
      <c r="A24" s="418" t="s">
        <v>37</v>
      </c>
      <c r="B24" s="232" t="s">
        <v>5</v>
      </c>
      <c r="C24" s="232" t="s">
        <v>237</v>
      </c>
      <c r="D24" s="232" t="s">
        <v>19</v>
      </c>
      <c r="E24" s="232" t="s">
        <v>238</v>
      </c>
      <c r="F24" s="232" t="s">
        <v>14</v>
      </c>
      <c r="G24" s="232" t="s">
        <v>10</v>
      </c>
      <c r="H24" s="232" t="s">
        <v>239</v>
      </c>
      <c r="I24" s="499" t="s">
        <v>236</v>
      </c>
      <c r="J24" s="234"/>
      <c r="K24" s="235"/>
      <c r="L24" s="236"/>
    </row>
    <row r="25" spans="1:17" s="237" customFormat="1" ht="56.25" x14ac:dyDescent="0.25">
      <c r="A25" s="418" t="s">
        <v>37</v>
      </c>
      <c r="B25" s="232" t="s">
        <v>5</v>
      </c>
      <c r="C25" s="232" t="s">
        <v>237</v>
      </c>
      <c r="D25" s="232" t="s">
        <v>20</v>
      </c>
      <c r="E25" s="232" t="s">
        <v>225</v>
      </c>
      <c r="F25" s="232" t="s">
        <v>14</v>
      </c>
      <c r="G25" s="232" t="s">
        <v>10</v>
      </c>
      <c r="H25" s="232" t="s">
        <v>21</v>
      </c>
      <c r="I25" s="500" t="s">
        <v>240</v>
      </c>
      <c r="J25" s="238"/>
      <c r="K25" s="235"/>
      <c r="L25" s="236"/>
    </row>
    <row r="26" spans="1:17" s="237" customFormat="1" ht="75" x14ac:dyDescent="0.25">
      <c r="A26" s="418" t="s">
        <v>37</v>
      </c>
      <c r="B26" s="232" t="s">
        <v>5</v>
      </c>
      <c r="C26" s="232" t="s">
        <v>237</v>
      </c>
      <c r="D26" s="232" t="s">
        <v>20</v>
      </c>
      <c r="E26" s="232" t="s">
        <v>230</v>
      </c>
      <c r="F26" s="232" t="s">
        <v>14</v>
      </c>
      <c r="G26" s="232" t="s">
        <v>10</v>
      </c>
      <c r="H26" s="232" t="s">
        <v>21</v>
      </c>
      <c r="I26" s="498" t="s">
        <v>300</v>
      </c>
      <c r="J26" s="234"/>
      <c r="K26" s="235"/>
      <c r="L26" s="236"/>
    </row>
    <row r="27" spans="1:17" s="237" customFormat="1" ht="75" x14ac:dyDescent="0.25">
      <c r="A27" s="418" t="s">
        <v>37</v>
      </c>
      <c r="B27" s="232" t="s">
        <v>5</v>
      </c>
      <c r="C27" s="232" t="s">
        <v>242</v>
      </c>
      <c r="D27" s="232" t="s">
        <v>243</v>
      </c>
      <c r="E27" s="232" t="s">
        <v>244</v>
      </c>
      <c r="F27" s="232" t="s">
        <v>14</v>
      </c>
      <c r="G27" s="232" t="s">
        <v>10</v>
      </c>
      <c r="H27" s="232" t="s">
        <v>245</v>
      </c>
      <c r="I27" s="498" t="s">
        <v>241</v>
      </c>
      <c r="J27" s="239"/>
      <c r="K27" s="235"/>
      <c r="L27" s="236"/>
    </row>
    <row r="28" spans="1:17" s="237" customFormat="1" ht="75" x14ac:dyDescent="0.25">
      <c r="A28" s="418" t="s">
        <v>37</v>
      </c>
      <c r="B28" s="232" t="s">
        <v>5</v>
      </c>
      <c r="C28" s="232" t="s">
        <v>242</v>
      </c>
      <c r="D28" s="232" t="s">
        <v>247</v>
      </c>
      <c r="E28" s="232" t="s">
        <v>24</v>
      </c>
      <c r="F28" s="232" t="s">
        <v>14</v>
      </c>
      <c r="G28" s="232" t="s">
        <v>10</v>
      </c>
      <c r="H28" s="232" t="s">
        <v>245</v>
      </c>
      <c r="I28" s="499" t="s">
        <v>246</v>
      </c>
      <c r="J28" s="239"/>
      <c r="K28" s="235"/>
      <c r="L28" s="236"/>
    </row>
    <row r="29" spans="1:17" s="237" customFormat="1" ht="75" x14ac:dyDescent="0.25">
      <c r="A29" s="418" t="s">
        <v>37</v>
      </c>
      <c r="B29" s="233" t="s">
        <v>5</v>
      </c>
      <c r="C29" s="233" t="s">
        <v>242</v>
      </c>
      <c r="D29" s="233" t="s">
        <v>249</v>
      </c>
      <c r="E29" s="233" t="s">
        <v>22</v>
      </c>
      <c r="F29" s="233" t="s">
        <v>19</v>
      </c>
      <c r="G29" s="233" t="s">
        <v>10</v>
      </c>
      <c r="H29" s="233" t="s">
        <v>245</v>
      </c>
      <c r="I29" s="499" t="s">
        <v>248</v>
      </c>
      <c r="J29" s="239"/>
      <c r="K29" s="235"/>
      <c r="L29" s="236"/>
    </row>
    <row r="30" spans="1:17" s="237" customFormat="1" ht="37.5" x14ac:dyDescent="0.25">
      <c r="A30" s="418" t="s">
        <v>37</v>
      </c>
      <c r="B30" s="232" t="s">
        <v>5</v>
      </c>
      <c r="C30" s="232" t="s">
        <v>23</v>
      </c>
      <c r="D30" s="232" t="s">
        <v>9</v>
      </c>
      <c r="E30" s="232" t="s">
        <v>24</v>
      </c>
      <c r="F30" s="232" t="s">
        <v>14</v>
      </c>
      <c r="G30" s="232" t="s">
        <v>10</v>
      </c>
      <c r="H30" s="232" t="s">
        <v>25</v>
      </c>
      <c r="I30" s="498" t="s">
        <v>85</v>
      </c>
      <c r="J30" s="239"/>
      <c r="K30" s="235"/>
      <c r="L30" s="236"/>
    </row>
    <row r="31" spans="1:17" s="237" customFormat="1" ht="19.5" thickBot="1" x14ac:dyDescent="0.3">
      <c r="A31" s="418" t="s">
        <v>37</v>
      </c>
      <c r="B31" s="413" t="s">
        <v>5</v>
      </c>
      <c r="C31" s="413" t="s">
        <v>23</v>
      </c>
      <c r="D31" s="413" t="s">
        <v>13</v>
      </c>
      <c r="E31" s="413" t="s">
        <v>24</v>
      </c>
      <c r="F31" s="413" t="s">
        <v>14</v>
      </c>
      <c r="G31" s="413" t="s">
        <v>10</v>
      </c>
      <c r="H31" s="413" t="s">
        <v>25</v>
      </c>
      <c r="I31" s="499" t="s">
        <v>250</v>
      </c>
      <c r="J31" s="239"/>
      <c r="K31" s="235"/>
      <c r="L31" s="236"/>
    </row>
    <row r="32" spans="1:17" ht="19.5" thickBot="1" x14ac:dyDescent="0.25">
      <c r="A32" s="521" t="s">
        <v>57</v>
      </c>
      <c r="B32" s="522"/>
      <c r="C32" s="522"/>
      <c r="D32" s="522"/>
      <c r="E32" s="522"/>
      <c r="F32" s="522"/>
      <c r="G32" s="522"/>
      <c r="H32" s="522"/>
      <c r="I32" s="523"/>
    </row>
    <row r="33" spans="1:10" ht="42.75" customHeight="1" x14ac:dyDescent="0.2">
      <c r="A33" s="416" t="s">
        <v>37</v>
      </c>
      <c r="B33" s="415" t="s">
        <v>26</v>
      </c>
      <c r="C33" s="415" t="s">
        <v>19</v>
      </c>
      <c r="D33" s="415" t="s">
        <v>382</v>
      </c>
      <c r="E33" s="415" t="s">
        <v>27</v>
      </c>
      <c r="F33" s="415" t="s">
        <v>14</v>
      </c>
      <c r="G33" s="415" t="s">
        <v>10</v>
      </c>
      <c r="H33" s="415" t="s">
        <v>28</v>
      </c>
      <c r="I33" s="501" t="s">
        <v>86</v>
      </c>
    </row>
    <row r="34" spans="1:10" ht="42" customHeight="1" x14ac:dyDescent="0.2">
      <c r="A34" s="416" t="s">
        <v>37</v>
      </c>
      <c r="B34" s="414" t="s">
        <v>26</v>
      </c>
      <c r="C34" s="414" t="s">
        <v>19</v>
      </c>
      <c r="D34" s="414" t="s">
        <v>382</v>
      </c>
      <c r="E34" s="414" t="s">
        <v>186</v>
      </c>
      <c r="F34" s="414" t="s">
        <v>14</v>
      </c>
      <c r="G34" s="414" t="s">
        <v>10</v>
      </c>
      <c r="H34" s="414" t="s">
        <v>28</v>
      </c>
      <c r="I34" s="502" t="s">
        <v>102</v>
      </c>
    </row>
    <row r="35" spans="1:10" ht="40.5" customHeight="1" x14ac:dyDescent="0.2">
      <c r="A35" s="416" t="s">
        <v>37</v>
      </c>
      <c r="B35" s="414" t="s">
        <v>26</v>
      </c>
      <c r="C35" s="414" t="s">
        <v>19</v>
      </c>
      <c r="D35" s="414" t="s">
        <v>381</v>
      </c>
      <c r="E35" s="414" t="s">
        <v>252</v>
      </c>
      <c r="F35" s="414" t="s">
        <v>14</v>
      </c>
      <c r="G35" s="414" t="s">
        <v>10</v>
      </c>
      <c r="H35" s="414" t="s">
        <v>28</v>
      </c>
      <c r="I35" s="502" t="s">
        <v>251</v>
      </c>
    </row>
    <row r="36" spans="1:10" ht="18.75" x14ac:dyDescent="0.2">
      <c r="A36" s="416" t="s">
        <v>37</v>
      </c>
      <c r="B36" s="414" t="s">
        <v>26</v>
      </c>
      <c r="C36" s="414" t="s">
        <v>19</v>
      </c>
      <c r="D36" s="414" t="s">
        <v>380</v>
      </c>
      <c r="E36" s="414" t="s">
        <v>107</v>
      </c>
      <c r="F36" s="414" t="s">
        <v>14</v>
      </c>
      <c r="G36" s="414" t="s">
        <v>10</v>
      </c>
      <c r="H36" s="414" t="s">
        <v>28</v>
      </c>
      <c r="I36" s="502" t="s">
        <v>103</v>
      </c>
    </row>
    <row r="37" spans="1:10" ht="44.25" customHeight="1" x14ac:dyDescent="0.2">
      <c r="A37" s="416" t="s">
        <v>37</v>
      </c>
      <c r="B37" s="414" t="s">
        <v>26</v>
      </c>
      <c r="C37" s="414" t="s">
        <v>19</v>
      </c>
      <c r="D37" s="414" t="s">
        <v>379</v>
      </c>
      <c r="E37" s="414" t="s">
        <v>196</v>
      </c>
      <c r="F37" s="414" t="s">
        <v>14</v>
      </c>
      <c r="G37" s="414" t="s">
        <v>10</v>
      </c>
      <c r="H37" s="414" t="s">
        <v>28</v>
      </c>
      <c r="I37" s="502" t="s">
        <v>87</v>
      </c>
      <c r="J37" s="228"/>
    </row>
    <row r="38" spans="1:10" ht="82.5" customHeight="1" x14ac:dyDescent="0.2">
      <c r="A38" s="416" t="s">
        <v>37</v>
      </c>
      <c r="B38" s="414" t="s">
        <v>26</v>
      </c>
      <c r="C38" s="414" t="s">
        <v>19</v>
      </c>
      <c r="D38" s="414" t="s">
        <v>378</v>
      </c>
      <c r="E38" s="414" t="s">
        <v>253</v>
      </c>
      <c r="F38" s="414" t="s">
        <v>14</v>
      </c>
      <c r="G38" s="414" t="s">
        <v>10</v>
      </c>
      <c r="H38" s="414" t="s">
        <v>28</v>
      </c>
      <c r="I38" s="502" t="s">
        <v>301</v>
      </c>
      <c r="J38" s="228"/>
    </row>
    <row r="39" spans="1:10" ht="42" customHeight="1" x14ac:dyDescent="0.2">
      <c r="A39" s="416" t="s">
        <v>37</v>
      </c>
      <c r="B39" s="414" t="s">
        <v>26</v>
      </c>
      <c r="C39" s="414" t="s">
        <v>19</v>
      </c>
      <c r="D39" s="414" t="s">
        <v>377</v>
      </c>
      <c r="E39" s="414" t="s">
        <v>107</v>
      </c>
      <c r="F39" s="414" t="s">
        <v>14</v>
      </c>
      <c r="G39" s="414" t="s">
        <v>10</v>
      </c>
      <c r="H39" s="414" t="s">
        <v>28</v>
      </c>
      <c r="I39" s="502" t="s">
        <v>104</v>
      </c>
      <c r="J39" s="228"/>
    </row>
    <row r="40" spans="1:10" ht="82.5" customHeight="1" x14ac:dyDescent="0.2">
      <c r="A40" s="416" t="s">
        <v>37</v>
      </c>
      <c r="B40" s="414" t="s">
        <v>26</v>
      </c>
      <c r="C40" s="414" t="s">
        <v>123</v>
      </c>
      <c r="D40" s="414" t="s">
        <v>13</v>
      </c>
      <c r="E40" s="414" t="s">
        <v>30</v>
      </c>
      <c r="F40" s="414" t="s">
        <v>14</v>
      </c>
      <c r="G40" s="414" t="s">
        <v>10</v>
      </c>
      <c r="H40" s="414" t="s">
        <v>25</v>
      </c>
      <c r="I40" s="503" t="s">
        <v>254</v>
      </c>
      <c r="J40" s="228"/>
    </row>
    <row r="41" spans="1:10" ht="48" customHeight="1" x14ac:dyDescent="0.2">
      <c r="A41" s="416" t="s">
        <v>37</v>
      </c>
      <c r="B41" s="414" t="s">
        <v>26</v>
      </c>
      <c r="C41" s="414" t="s">
        <v>123</v>
      </c>
      <c r="D41" s="414" t="s">
        <v>13</v>
      </c>
      <c r="E41" s="414" t="s">
        <v>8</v>
      </c>
      <c r="F41" s="414" t="s">
        <v>14</v>
      </c>
      <c r="G41" s="414" t="s">
        <v>10</v>
      </c>
      <c r="H41" s="414" t="s">
        <v>25</v>
      </c>
      <c r="I41" s="503" t="s">
        <v>255</v>
      </c>
      <c r="J41" s="228"/>
    </row>
    <row r="42" spans="1:10" ht="37.5" x14ac:dyDescent="0.2">
      <c r="A42" s="416" t="s">
        <v>37</v>
      </c>
      <c r="B42" s="414" t="s">
        <v>26</v>
      </c>
      <c r="C42" s="414" t="s">
        <v>123</v>
      </c>
      <c r="D42" s="414" t="s">
        <v>13</v>
      </c>
      <c r="E42" s="414" t="s">
        <v>31</v>
      </c>
      <c r="F42" s="414" t="s">
        <v>14</v>
      </c>
      <c r="G42" s="414" t="s">
        <v>10</v>
      </c>
      <c r="H42" s="414" t="s">
        <v>25</v>
      </c>
      <c r="I42" s="503" t="s">
        <v>256</v>
      </c>
      <c r="J42" s="228"/>
    </row>
    <row r="43" spans="1:10" ht="99" customHeight="1" x14ac:dyDescent="0.2">
      <c r="A43" s="416" t="s">
        <v>37</v>
      </c>
      <c r="B43" s="232">
        <v>2</v>
      </c>
      <c r="C43" s="232" t="s">
        <v>6</v>
      </c>
      <c r="D43" s="232" t="s">
        <v>13</v>
      </c>
      <c r="E43" s="232" t="s">
        <v>32</v>
      </c>
      <c r="F43" s="232">
        <v>10</v>
      </c>
      <c r="G43" s="232" t="s">
        <v>10</v>
      </c>
      <c r="H43" s="232">
        <v>180</v>
      </c>
      <c r="I43" s="498" t="s">
        <v>105</v>
      </c>
      <c r="J43" s="228"/>
    </row>
    <row r="44" spans="1:10" ht="67.5" customHeight="1" x14ac:dyDescent="0.2">
      <c r="A44" s="416" t="s">
        <v>37</v>
      </c>
      <c r="B44" s="413" t="s">
        <v>26</v>
      </c>
      <c r="C44" s="413" t="s">
        <v>33</v>
      </c>
      <c r="D44" s="413" t="s">
        <v>374</v>
      </c>
      <c r="E44" s="413" t="s">
        <v>376</v>
      </c>
      <c r="F44" s="413" t="s">
        <v>14</v>
      </c>
      <c r="G44" s="413" t="s">
        <v>10</v>
      </c>
      <c r="H44" s="413" t="s">
        <v>28</v>
      </c>
      <c r="I44" s="498" t="s">
        <v>375</v>
      </c>
      <c r="J44" s="228"/>
    </row>
    <row r="45" spans="1:10" ht="75.75" customHeight="1" x14ac:dyDescent="0.2">
      <c r="A45" s="416" t="s">
        <v>37</v>
      </c>
      <c r="B45" s="413" t="s">
        <v>26</v>
      </c>
      <c r="C45" s="413" t="s">
        <v>33</v>
      </c>
      <c r="D45" s="413" t="s">
        <v>374</v>
      </c>
      <c r="E45" s="413" t="s">
        <v>373</v>
      </c>
      <c r="F45" s="413" t="s">
        <v>14</v>
      </c>
      <c r="G45" s="413" t="s">
        <v>10</v>
      </c>
      <c r="H45" s="413" t="s">
        <v>28</v>
      </c>
      <c r="I45" s="499" t="s">
        <v>372</v>
      </c>
      <c r="J45" s="228"/>
    </row>
    <row r="46" spans="1:10" ht="57" thickBot="1" x14ac:dyDescent="0.25">
      <c r="A46" s="416" t="s">
        <v>37</v>
      </c>
      <c r="B46" s="412" t="s">
        <v>26</v>
      </c>
      <c r="C46" s="412" t="s">
        <v>33</v>
      </c>
      <c r="D46" s="412" t="s">
        <v>371</v>
      </c>
      <c r="E46" s="412" t="s">
        <v>30</v>
      </c>
      <c r="F46" s="412" t="s">
        <v>14</v>
      </c>
      <c r="G46" s="412" t="s">
        <v>10</v>
      </c>
      <c r="H46" s="412" t="s">
        <v>28</v>
      </c>
      <c r="I46" s="504" t="s">
        <v>370</v>
      </c>
      <c r="J46" s="228"/>
    </row>
    <row r="47" spans="1:10" x14ac:dyDescent="0.2">
      <c r="J47" s="228"/>
    </row>
    <row r="48" spans="1:10" x14ac:dyDescent="0.2">
      <c r="J48" s="228"/>
    </row>
    <row r="49" spans="1:10" x14ac:dyDescent="0.2">
      <c r="A49" s="240"/>
      <c r="B49" s="240"/>
      <c r="C49" s="240"/>
      <c r="D49" s="240"/>
      <c r="E49" s="240"/>
      <c r="F49" s="240"/>
      <c r="G49" s="240"/>
      <c r="H49" s="240"/>
      <c r="I49" s="506"/>
      <c r="J49" s="228"/>
    </row>
    <row r="50" spans="1:10" x14ac:dyDescent="0.2">
      <c r="A50" s="228"/>
      <c r="B50" s="228"/>
      <c r="C50" s="228"/>
      <c r="D50" s="228"/>
      <c r="E50" s="228"/>
      <c r="F50" s="228"/>
      <c r="G50" s="228"/>
      <c r="H50" s="228"/>
      <c r="I50" s="507"/>
      <c r="J50" s="228"/>
    </row>
    <row r="51" spans="1:10" x14ac:dyDescent="0.2">
      <c r="A51" s="240"/>
      <c r="B51" s="240"/>
      <c r="C51" s="240"/>
      <c r="D51" s="240"/>
      <c r="E51" s="240"/>
      <c r="F51" s="240"/>
      <c r="G51" s="240"/>
      <c r="H51" s="240"/>
      <c r="I51" s="506"/>
      <c r="J51" s="228"/>
    </row>
    <row r="52" spans="1:10" x14ac:dyDescent="0.2">
      <c r="A52" s="240"/>
      <c r="B52" s="240"/>
      <c r="C52" s="240"/>
      <c r="D52" s="240"/>
      <c r="E52" s="240"/>
      <c r="F52" s="240"/>
      <c r="G52" s="240"/>
      <c r="H52" s="240"/>
      <c r="I52" s="506"/>
      <c r="J52" s="228"/>
    </row>
    <row r="53" spans="1:10" x14ac:dyDescent="0.2">
      <c r="A53" s="240"/>
      <c r="B53" s="240"/>
      <c r="C53" s="240"/>
      <c r="D53" s="240"/>
      <c r="E53" s="240"/>
      <c r="F53" s="240"/>
      <c r="G53" s="240"/>
      <c r="H53" s="240"/>
      <c r="I53" s="506"/>
      <c r="J53" s="228"/>
    </row>
    <row r="54" spans="1:10" x14ac:dyDescent="0.2">
      <c r="A54" s="240"/>
      <c r="B54" s="240"/>
      <c r="C54" s="240"/>
      <c r="D54" s="240"/>
      <c r="E54" s="240"/>
      <c r="F54" s="240"/>
      <c r="G54" s="240"/>
      <c r="H54" s="240"/>
      <c r="I54" s="506"/>
      <c r="J54" s="228"/>
    </row>
    <row r="55" spans="1:10" x14ac:dyDescent="0.2">
      <c r="A55" s="240"/>
      <c r="B55" s="240"/>
      <c r="C55" s="240"/>
      <c r="D55" s="240"/>
      <c r="E55" s="240"/>
      <c r="F55" s="240"/>
      <c r="G55" s="240"/>
      <c r="H55" s="240"/>
      <c r="I55" s="506"/>
      <c r="J55" s="228"/>
    </row>
    <row r="56" spans="1:10" x14ac:dyDescent="0.2">
      <c r="A56" s="240"/>
      <c r="B56" s="240"/>
      <c r="C56" s="240"/>
      <c r="D56" s="240"/>
      <c r="E56" s="240"/>
      <c r="F56" s="240"/>
      <c r="G56" s="240"/>
      <c r="H56" s="240"/>
      <c r="I56" s="507"/>
      <c r="J56" s="228"/>
    </row>
    <row r="57" spans="1:10" x14ac:dyDescent="0.2">
      <c r="A57" s="241"/>
      <c r="B57" s="241"/>
      <c r="C57" s="241"/>
      <c r="D57" s="241"/>
      <c r="E57" s="241"/>
      <c r="F57" s="241"/>
      <c r="G57" s="241"/>
      <c r="H57" s="241"/>
      <c r="I57" s="507"/>
      <c r="J57" s="228"/>
    </row>
    <row r="58" spans="1:10" x14ac:dyDescent="0.2">
      <c r="A58" s="241"/>
      <c r="B58" s="241"/>
      <c r="C58" s="241"/>
      <c r="D58" s="241"/>
      <c r="E58" s="241"/>
      <c r="F58" s="241"/>
      <c r="G58" s="241"/>
      <c r="H58" s="241"/>
      <c r="I58" s="507"/>
      <c r="J58" s="228"/>
    </row>
    <row r="59" spans="1:10" x14ac:dyDescent="0.2">
      <c r="A59" s="241"/>
      <c r="B59" s="241"/>
      <c r="C59" s="241"/>
      <c r="D59" s="241"/>
      <c r="E59" s="241"/>
      <c r="F59" s="241"/>
      <c r="G59" s="241"/>
      <c r="H59" s="241"/>
      <c r="I59" s="507"/>
      <c r="J59" s="228"/>
    </row>
    <row r="60" spans="1:10" x14ac:dyDescent="0.2">
      <c r="A60" s="241"/>
      <c r="B60" s="241"/>
      <c r="C60" s="241"/>
      <c r="D60" s="241"/>
      <c r="E60" s="241"/>
      <c r="F60" s="241"/>
      <c r="G60" s="241"/>
      <c r="H60" s="241"/>
      <c r="I60" s="507"/>
      <c r="J60" s="228"/>
    </row>
    <row r="61" spans="1:10" x14ac:dyDescent="0.2">
      <c r="A61" s="241"/>
      <c r="B61" s="241"/>
      <c r="C61" s="241"/>
      <c r="D61" s="241"/>
      <c r="E61" s="241"/>
      <c r="F61" s="241"/>
      <c r="G61" s="241"/>
      <c r="H61" s="241"/>
      <c r="I61" s="507"/>
      <c r="J61" s="228"/>
    </row>
    <row r="62" spans="1:10" x14ac:dyDescent="0.2">
      <c r="A62" s="241"/>
      <c r="B62" s="241"/>
      <c r="C62" s="241"/>
      <c r="D62" s="241"/>
      <c r="E62" s="241"/>
      <c r="F62" s="241"/>
      <c r="G62" s="241"/>
      <c r="H62" s="241"/>
      <c r="I62" s="507"/>
      <c r="J62" s="228"/>
    </row>
    <row r="63" spans="1:10" x14ac:dyDescent="0.2">
      <c r="A63" s="241"/>
      <c r="B63" s="241"/>
      <c r="C63" s="241"/>
      <c r="D63" s="241"/>
      <c r="E63" s="241"/>
      <c r="F63" s="241"/>
      <c r="G63" s="241"/>
      <c r="H63" s="241"/>
      <c r="I63" s="507"/>
    </row>
    <row r="64" spans="1:10" x14ac:dyDescent="0.2">
      <c r="A64" s="241"/>
      <c r="B64" s="241"/>
      <c r="C64" s="241"/>
      <c r="D64" s="241"/>
      <c r="E64" s="241"/>
      <c r="F64" s="241"/>
      <c r="G64" s="241"/>
      <c r="H64" s="241"/>
      <c r="I64" s="507"/>
    </row>
    <row r="65" spans="1:9" x14ac:dyDescent="0.2">
      <c r="A65" s="241"/>
      <c r="B65" s="241"/>
      <c r="C65" s="241"/>
      <c r="D65" s="241"/>
      <c r="E65" s="241"/>
      <c r="F65" s="241"/>
      <c r="G65" s="241"/>
      <c r="H65" s="241"/>
      <c r="I65" s="507"/>
    </row>
    <row r="66" spans="1:9" x14ac:dyDescent="0.2">
      <c r="A66" s="241"/>
      <c r="B66" s="241"/>
      <c r="C66" s="241"/>
      <c r="D66" s="241"/>
      <c r="E66" s="241"/>
      <c r="F66" s="241"/>
      <c r="G66" s="241"/>
      <c r="H66" s="241"/>
      <c r="I66" s="507"/>
    </row>
    <row r="67" spans="1:9" x14ac:dyDescent="0.2">
      <c r="A67" s="241"/>
      <c r="B67" s="241"/>
      <c r="C67" s="241"/>
      <c r="D67" s="241"/>
      <c r="E67" s="241"/>
      <c r="F67" s="241"/>
      <c r="G67" s="241"/>
      <c r="H67" s="241"/>
      <c r="I67" s="507"/>
    </row>
    <row r="68" spans="1:9" x14ac:dyDescent="0.2">
      <c r="A68" s="241"/>
      <c r="B68" s="241"/>
      <c r="C68" s="241"/>
      <c r="D68" s="241"/>
      <c r="E68" s="241"/>
      <c r="F68" s="241"/>
      <c r="G68" s="241"/>
      <c r="H68" s="241"/>
      <c r="I68" s="507"/>
    </row>
    <row r="69" spans="1:9" x14ac:dyDescent="0.2">
      <c r="A69" s="241"/>
      <c r="B69" s="241"/>
      <c r="C69" s="241"/>
      <c r="D69" s="241"/>
      <c r="E69" s="241"/>
      <c r="F69" s="241"/>
      <c r="G69" s="241"/>
      <c r="H69" s="241"/>
      <c r="I69" s="507"/>
    </row>
    <row r="70" spans="1:9" x14ac:dyDescent="0.2">
      <c r="A70" s="241"/>
      <c r="B70" s="241"/>
      <c r="C70" s="241"/>
      <c r="D70" s="241"/>
      <c r="E70" s="241"/>
      <c r="F70" s="241"/>
      <c r="G70" s="241"/>
      <c r="H70" s="241"/>
      <c r="I70" s="507"/>
    </row>
    <row r="71" spans="1:9" x14ac:dyDescent="0.2">
      <c r="A71" s="241"/>
      <c r="B71" s="241"/>
      <c r="C71" s="241"/>
      <c r="D71" s="241"/>
      <c r="E71" s="241"/>
      <c r="F71" s="241"/>
      <c r="G71" s="241"/>
      <c r="H71" s="241"/>
      <c r="I71" s="507"/>
    </row>
    <row r="72" spans="1:9" x14ac:dyDescent="0.2">
      <c r="A72" s="241"/>
      <c r="B72" s="241"/>
      <c r="C72" s="241"/>
      <c r="D72" s="241"/>
      <c r="E72" s="241"/>
      <c r="F72" s="241"/>
      <c r="G72" s="241"/>
      <c r="H72" s="241"/>
      <c r="I72" s="507"/>
    </row>
    <row r="73" spans="1:9" x14ac:dyDescent="0.2">
      <c r="A73" s="241"/>
      <c r="B73" s="241"/>
      <c r="C73" s="241"/>
      <c r="D73" s="241"/>
      <c r="E73" s="241"/>
      <c r="F73" s="241"/>
      <c r="G73" s="241"/>
      <c r="H73" s="241"/>
      <c r="I73" s="507"/>
    </row>
    <row r="74" spans="1:9" x14ac:dyDescent="0.2">
      <c r="A74" s="241"/>
      <c r="B74" s="241"/>
      <c r="C74" s="241"/>
      <c r="D74" s="241"/>
      <c r="E74" s="241"/>
      <c r="F74" s="241"/>
      <c r="G74" s="241"/>
      <c r="H74" s="241"/>
      <c r="I74" s="507"/>
    </row>
    <row r="75" spans="1:9" x14ac:dyDescent="0.2">
      <c r="A75" s="242"/>
      <c r="B75" s="242"/>
      <c r="C75" s="242"/>
      <c r="D75" s="242"/>
      <c r="E75" s="242"/>
      <c r="F75" s="242"/>
      <c r="G75" s="242"/>
      <c r="H75" s="242"/>
    </row>
  </sheetData>
  <mergeCells count="8">
    <mergeCell ref="A32:I32"/>
    <mergeCell ref="A9:I9"/>
    <mergeCell ref="A11:H11"/>
    <mergeCell ref="I11:I13"/>
    <mergeCell ref="A15:I15"/>
    <mergeCell ref="A12:A13"/>
    <mergeCell ref="B12:F12"/>
    <mergeCell ref="G12:H1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 alignWithMargins="0"/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117"/>
  <sheetViews>
    <sheetView topLeftCell="A42" zoomScale="70" zoomScaleNormal="70" workbookViewId="0">
      <selection activeCell="I77" sqref="I77"/>
    </sheetView>
  </sheetViews>
  <sheetFormatPr defaultRowHeight="15.75" x14ac:dyDescent="0.25"/>
  <cols>
    <col min="1" max="1" width="6.140625" style="306" customWidth="1"/>
    <col min="2" max="2" width="4" style="306" customWidth="1"/>
    <col min="3" max="4" width="5.5703125" style="306" customWidth="1"/>
    <col min="5" max="5" width="6" style="306" customWidth="1"/>
    <col min="6" max="6" width="4.7109375" style="306" customWidth="1"/>
    <col min="7" max="7" width="6.5703125" style="306" bestFit="1" customWidth="1"/>
    <col min="8" max="8" width="6.85546875" style="306" customWidth="1"/>
    <col min="9" max="9" width="88.85546875" style="305" customWidth="1"/>
    <col min="10" max="10" width="25.140625" style="304" customWidth="1"/>
    <col min="11" max="11" width="23.42578125" style="303" customWidth="1"/>
    <col min="12" max="12" width="27.5703125" style="303" customWidth="1"/>
    <col min="13" max="16384" width="9.140625" style="303"/>
  </cols>
  <sheetData>
    <row r="1" spans="1:17" s="227" customFormat="1" x14ac:dyDescent="0.25">
      <c r="K1" s="228"/>
      <c r="L1" s="1" t="s">
        <v>354</v>
      </c>
      <c r="M1" s="228"/>
      <c r="N1" s="228"/>
      <c r="O1" s="228"/>
      <c r="P1" s="228"/>
      <c r="Q1" s="228"/>
    </row>
    <row r="2" spans="1:17" s="227" customFormat="1" x14ac:dyDescent="0.25">
      <c r="K2" s="228"/>
      <c r="L2" s="1" t="s">
        <v>302</v>
      </c>
      <c r="M2" s="228"/>
      <c r="N2" s="228"/>
      <c r="O2" s="228"/>
      <c r="P2" s="228"/>
      <c r="Q2" s="228"/>
    </row>
    <row r="3" spans="1:17" s="227" customFormat="1" x14ac:dyDescent="0.25">
      <c r="K3" s="228"/>
      <c r="L3" s="1" t="s">
        <v>36</v>
      </c>
      <c r="M3" s="228"/>
      <c r="N3" s="228"/>
      <c r="O3" s="228"/>
      <c r="P3" s="228"/>
      <c r="Q3" s="228"/>
    </row>
    <row r="4" spans="1:17" s="227" customFormat="1" x14ac:dyDescent="0.25">
      <c r="K4" s="228"/>
      <c r="L4" s="1" t="s">
        <v>303</v>
      </c>
      <c r="M4" s="228"/>
      <c r="N4" s="228"/>
      <c r="O4" s="228"/>
      <c r="P4" s="228"/>
      <c r="Q4" s="228"/>
    </row>
    <row r="5" spans="1:17" s="227" customFormat="1" x14ac:dyDescent="0.25">
      <c r="K5" s="228"/>
      <c r="L5" s="1" t="s">
        <v>286</v>
      </c>
      <c r="M5" s="228"/>
      <c r="N5" s="228"/>
      <c r="O5" s="228"/>
      <c r="P5" s="228"/>
      <c r="Q5" s="228"/>
    </row>
    <row r="6" spans="1:17" s="227" customFormat="1" x14ac:dyDescent="0.25">
      <c r="K6" s="228"/>
      <c r="L6" s="1" t="s">
        <v>313</v>
      </c>
      <c r="M6" s="228"/>
      <c r="N6" s="228"/>
      <c r="O6" s="228"/>
      <c r="P6" s="228"/>
      <c r="Q6" s="228"/>
    </row>
    <row r="7" spans="1:17" x14ac:dyDescent="0.25">
      <c r="I7" s="538"/>
      <c r="J7" s="538"/>
      <c r="L7" s="374" t="s">
        <v>385</v>
      </c>
    </row>
    <row r="8" spans="1:17" x14ac:dyDescent="0.25">
      <c r="I8" s="378"/>
      <c r="J8" s="378"/>
    </row>
    <row r="9" spans="1:17" ht="20.25" x14ac:dyDescent="0.25">
      <c r="A9" s="539" t="s">
        <v>353</v>
      </c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</row>
    <row r="10" spans="1:17" ht="16.5" thickBot="1" x14ac:dyDescent="0.3">
      <c r="I10" s="373"/>
    </row>
    <row r="11" spans="1:17" ht="19.5" thickBot="1" x14ac:dyDescent="0.3">
      <c r="A11" s="540" t="s">
        <v>287</v>
      </c>
      <c r="B11" s="541"/>
      <c r="C11" s="541"/>
      <c r="D11" s="541"/>
      <c r="E11" s="541"/>
      <c r="F11" s="541"/>
      <c r="G11" s="541"/>
      <c r="H11" s="542"/>
      <c r="I11" s="543" t="s">
        <v>352</v>
      </c>
      <c r="J11" s="545" t="s">
        <v>351</v>
      </c>
      <c r="K11" s="546"/>
      <c r="L11" s="547"/>
    </row>
    <row r="12" spans="1:17" ht="318" thickBot="1" x14ac:dyDescent="0.3">
      <c r="A12" s="479" t="s">
        <v>350</v>
      </c>
      <c r="B12" s="372" t="s">
        <v>292</v>
      </c>
      <c r="C12" s="372" t="s">
        <v>293</v>
      </c>
      <c r="D12" s="372" t="s">
        <v>294</v>
      </c>
      <c r="E12" s="372" t="s">
        <v>295</v>
      </c>
      <c r="F12" s="372" t="s">
        <v>296</v>
      </c>
      <c r="G12" s="372" t="s">
        <v>297</v>
      </c>
      <c r="H12" s="371" t="s">
        <v>298</v>
      </c>
      <c r="I12" s="544"/>
      <c r="J12" s="370" t="s">
        <v>45</v>
      </c>
      <c r="K12" s="370" t="s">
        <v>261</v>
      </c>
      <c r="L12" s="448" t="s">
        <v>262</v>
      </c>
    </row>
    <row r="13" spans="1:17" ht="19.5" thickBot="1" x14ac:dyDescent="0.3">
      <c r="A13" s="480">
        <v>1</v>
      </c>
      <c r="B13" s="369">
        <v>2</v>
      </c>
      <c r="C13" s="369">
        <v>3</v>
      </c>
      <c r="D13" s="369">
        <v>4</v>
      </c>
      <c r="E13" s="369">
        <v>5</v>
      </c>
      <c r="F13" s="369">
        <v>6</v>
      </c>
      <c r="G13" s="369" t="s">
        <v>46</v>
      </c>
      <c r="H13" s="369">
        <v>8</v>
      </c>
      <c r="I13" s="368">
        <v>9</v>
      </c>
      <c r="J13" s="367">
        <v>10</v>
      </c>
      <c r="K13" s="366"/>
      <c r="L13" s="449"/>
    </row>
    <row r="14" spans="1:17" s="325" customFormat="1" ht="19.5" thickBot="1" x14ac:dyDescent="0.3">
      <c r="A14" s="481" t="s">
        <v>323</v>
      </c>
      <c r="B14" s="365" t="s">
        <v>47</v>
      </c>
      <c r="C14" s="365" t="s">
        <v>48</v>
      </c>
      <c r="D14" s="365" t="s">
        <v>48</v>
      </c>
      <c r="E14" s="365" t="s">
        <v>32</v>
      </c>
      <c r="F14" s="365" t="s">
        <v>48</v>
      </c>
      <c r="G14" s="365" t="s">
        <v>10</v>
      </c>
      <c r="H14" s="364" t="s">
        <v>32</v>
      </c>
      <c r="I14" s="363" t="s">
        <v>349</v>
      </c>
      <c r="J14" s="447">
        <f>J15+J20+J26+J30+J38+J41+J48+J55</f>
        <v>11529650</v>
      </c>
      <c r="K14" s="447">
        <f>K15+K20+K26+K30+K38+K41+K48+K55</f>
        <v>12277170</v>
      </c>
      <c r="L14" s="450">
        <f>L15+L20+L26+L30+L38+L41+L48+L55</f>
        <v>13048599.5</v>
      </c>
    </row>
    <row r="15" spans="1:17" s="325" customFormat="1" ht="18.75" x14ac:dyDescent="0.25">
      <c r="A15" s="482" t="s">
        <v>32</v>
      </c>
      <c r="B15" s="327" t="s">
        <v>47</v>
      </c>
      <c r="C15" s="327" t="s">
        <v>9</v>
      </c>
      <c r="D15" s="327" t="s">
        <v>48</v>
      </c>
      <c r="E15" s="327" t="s">
        <v>32</v>
      </c>
      <c r="F15" s="327" t="s">
        <v>48</v>
      </c>
      <c r="G15" s="327" t="s">
        <v>10</v>
      </c>
      <c r="H15" s="327" t="s">
        <v>32</v>
      </c>
      <c r="I15" s="340" t="s">
        <v>348</v>
      </c>
      <c r="J15" s="362">
        <f>J16</f>
        <v>777750</v>
      </c>
      <c r="K15" s="362">
        <f>K16</f>
        <v>806520</v>
      </c>
      <c r="L15" s="451">
        <f>L16</f>
        <v>836362</v>
      </c>
    </row>
    <row r="16" spans="1:17" s="335" customFormat="1" ht="18.75" x14ac:dyDescent="0.25">
      <c r="A16" s="483" t="s">
        <v>323</v>
      </c>
      <c r="B16" s="232" t="s">
        <v>47</v>
      </c>
      <c r="C16" s="232" t="s">
        <v>9</v>
      </c>
      <c r="D16" s="232" t="s">
        <v>19</v>
      </c>
      <c r="E16" s="232" t="s">
        <v>32</v>
      </c>
      <c r="F16" s="232" t="s">
        <v>9</v>
      </c>
      <c r="G16" s="232" t="s">
        <v>10</v>
      </c>
      <c r="H16" s="232" t="s">
        <v>11</v>
      </c>
      <c r="I16" s="349" t="s">
        <v>49</v>
      </c>
      <c r="J16" s="446">
        <f>SUM(J17:J19)</f>
        <v>777750</v>
      </c>
      <c r="K16" s="446">
        <f>SUM(K17:K19)</f>
        <v>806520</v>
      </c>
      <c r="L16" s="452">
        <f>SUM(L17:L19)</f>
        <v>836362</v>
      </c>
    </row>
    <row r="17" spans="1:12" s="320" customFormat="1" ht="75" x14ac:dyDescent="0.3">
      <c r="A17" s="484" t="s">
        <v>323</v>
      </c>
      <c r="B17" s="324" t="s">
        <v>47</v>
      </c>
      <c r="C17" s="324" t="s">
        <v>9</v>
      </c>
      <c r="D17" s="324" t="s">
        <v>19</v>
      </c>
      <c r="E17" s="324" t="s">
        <v>30</v>
      </c>
      <c r="F17" s="324" t="s">
        <v>9</v>
      </c>
      <c r="G17" s="324" t="s">
        <v>10</v>
      </c>
      <c r="H17" s="324" t="s">
        <v>11</v>
      </c>
      <c r="I17" s="361" t="s">
        <v>50</v>
      </c>
      <c r="J17" s="445">
        <v>633300</v>
      </c>
      <c r="K17" s="445">
        <v>656300</v>
      </c>
      <c r="L17" s="453">
        <v>680583</v>
      </c>
    </row>
    <row r="18" spans="1:12" s="320" customFormat="1" ht="119.25" customHeight="1" x14ac:dyDescent="0.3">
      <c r="A18" s="484" t="s">
        <v>323</v>
      </c>
      <c r="B18" s="324" t="s">
        <v>47</v>
      </c>
      <c r="C18" s="324" t="s">
        <v>9</v>
      </c>
      <c r="D18" s="324" t="s">
        <v>19</v>
      </c>
      <c r="E18" s="324" t="s">
        <v>8</v>
      </c>
      <c r="F18" s="324" t="s">
        <v>9</v>
      </c>
      <c r="G18" s="324" t="s">
        <v>10</v>
      </c>
      <c r="H18" s="324" t="s">
        <v>11</v>
      </c>
      <c r="I18" s="360" t="s">
        <v>51</v>
      </c>
      <c r="J18" s="445">
        <v>106000</v>
      </c>
      <c r="K18" s="445">
        <v>110220</v>
      </c>
      <c r="L18" s="453">
        <v>114299</v>
      </c>
    </row>
    <row r="19" spans="1:12" s="320" customFormat="1" ht="56.25" x14ac:dyDescent="0.3">
      <c r="A19" s="484" t="s">
        <v>323</v>
      </c>
      <c r="B19" s="324" t="s">
        <v>47</v>
      </c>
      <c r="C19" s="324" t="s">
        <v>9</v>
      </c>
      <c r="D19" s="324" t="s">
        <v>19</v>
      </c>
      <c r="E19" s="324" t="s">
        <v>31</v>
      </c>
      <c r="F19" s="324" t="s">
        <v>9</v>
      </c>
      <c r="G19" s="324" t="s">
        <v>10</v>
      </c>
      <c r="H19" s="324" t="s">
        <v>11</v>
      </c>
      <c r="I19" s="334" t="s">
        <v>52</v>
      </c>
      <c r="J19" s="445">
        <v>38450</v>
      </c>
      <c r="K19" s="445">
        <v>40000</v>
      </c>
      <c r="L19" s="453">
        <f>40000*1.037</f>
        <v>41480</v>
      </c>
    </row>
    <row r="20" spans="1:12" s="320" customFormat="1" ht="37.5" x14ac:dyDescent="0.25">
      <c r="A20" s="485" t="s">
        <v>323</v>
      </c>
      <c r="B20" s="233" t="s">
        <v>47</v>
      </c>
      <c r="C20" s="233" t="s">
        <v>29</v>
      </c>
      <c r="D20" s="233" t="s">
        <v>48</v>
      </c>
      <c r="E20" s="233" t="s">
        <v>32</v>
      </c>
      <c r="F20" s="233" t="s">
        <v>48</v>
      </c>
      <c r="G20" s="233" t="s">
        <v>10</v>
      </c>
      <c r="H20" s="233" t="s">
        <v>32</v>
      </c>
      <c r="I20" s="359" t="s">
        <v>88</v>
      </c>
      <c r="J20" s="336">
        <f>J21</f>
        <v>750000</v>
      </c>
      <c r="K20" s="336">
        <f>K21</f>
        <v>750000</v>
      </c>
      <c r="L20" s="454">
        <f>L21</f>
        <v>750000</v>
      </c>
    </row>
    <row r="21" spans="1:12" s="320" customFormat="1" ht="37.5" x14ac:dyDescent="0.25">
      <c r="A21" s="485" t="s">
        <v>323</v>
      </c>
      <c r="B21" s="233" t="s">
        <v>47</v>
      </c>
      <c r="C21" s="233" t="s">
        <v>29</v>
      </c>
      <c r="D21" s="233" t="s">
        <v>19</v>
      </c>
      <c r="E21" s="233" t="s">
        <v>32</v>
      </c>
      <c r="F21" s="233" t="s">
        <v>9</v>
      </c>
      <c r="G21" s="233" t="s">
        <v>10</v>
      </c>
      <c r="H21" s="233" t="s">
        <v>11</v>
      </c>
      <c r="I21" s="359" t="s">
        <v>108</v>
      </c>
      <c r="J21" s="336">
        <f>J22+J23+J24+J25</f>
        <v>750000</v>
      </c>
      <c r="K21" s="336">
        <f>K22+K23+K24+K25</f>
        <v>750000</v>
      </c>
      <c r="L21" s="454">
        <f>L22+L23+L24+L25</f>
        <v>750000</v>
      </c>
    </row>
    <row r="22" spans="1:12" s="320" customFormat="1" ht="75" x14ac:dyDescent="0.25">
      <c r="A22" s="486" t="s">
        <v>323</v>
      </c>
      <c r="B22" s="358" t="s">
        <v>47</v>
      </c>
      <c r="C22" s="358" t="s">
        <v>29</v>
      </c>
      <c r="D22" s="358" t="s">
        <v>19</v>
      </c>
      <c r="E22" s="358" t="s">
        <v>90</v>
      </c>
      <c r="F22" s="358" t="s">
        <v>9</v>
      </c>
      <c r="G22" s="358" t="s">
        <v>10</v>
      </c>
      <c r="H22" s="358" t="s">
        <v>11</v>
      </c>
      <c r="I22" s="357" t="s">
        <v>89</v>
      </c>
      <c r="J22" s="445">
        <v>258023.36</v>
      </c>
      <c r="K22" s="445">
        <v>258023.36</v>
      </c>
      <c r="L22" s="453">
        <v>258023.36</v>
      </c>
    </row>
    <row r="23" spans="1:12" s="320" customFormat="1" ht="93.75" x14ac:dyDescent="0.25">
      <c r="A23" s="486" t="s">
        <v>323</v>
      </c>
      <c r="B23" s="358" t="s">
        <v>47</v>
      </c>
      <c r="C23" s="358" t="s">
        <v>29</v>
      </c>
      <c r="D23" s="358" t="s">
        <v>19</v>
      </c>
      <c r="E23" s="358" t="s">
        <v>92</v>
      </c>
      <c r="F23" s="358" t="s">
        <v>9</v>
      </c>
      <c r="G23" s="358" t="s">
        <v>10</v>
      </c>
      <c r="H23" s="358" t="s">
        <v>11</v>
      </c>
      <c r="I23" s="357" t="s">
        <v>91</v>
      </c>
      <c r="J23" s="445">
        <v>4514.95</v>
      </c>
      <c r="K23" s="445">
        <v>4514.95</v>
      </c>
      <c r="L23" s="453">
        <v>4514.95</v>
      </c>
    </row>
    <row r="24" spans="1:12" s="320" customFormat="1" ht="73.5" customHeight="1" x14ac:dyDescent="0.25">
      <c r="A24" s="486" t="s">
        <v>323</v>
      </c>
      <c r="B24" s="358" t="s">
        <v>47</v>
      </c>
      <c r="C24" s="358" t="s">
        <v>29</v>
      </c>
      <c r="D24" s="358" t="s">
        <v>19</v>
      </c>
      <c r="E24" s="358" t="s">
        <v>94</v>
      </c>
      <c r="F24" s="358" t="s">
        <v>9</v>
      </c>
      <c r="G24" s="358" t="s">
        <v>10</v>
      </c>
      <c r="H24" s="358" t="s">
        <v>11</v>
      </c>
      <c r="I24" s="357" t="s">
        <v>93</v>
      </c>
      <c r="J24" s="445">
        <f>473916.83+13544.86</f>
        <v>487461.69</v>
      </c>
      <c r="K24" s="445">
        <f>473916.83+13544.86</f>
        <v>487461.69</v>
      </c>
      <c r="L24" s="453">
        <f>473916.83+13544.86</f>
        <v>487461.69</v>
      </c>
    </row>
    <row r="25" spans="1:12" s="320" customFormat="1" ht="75" hidden="1" x14ac:dyDescent="0.25">
      <c r="A25" s="486" t="s">
        <v>323</v>
      </c>
      <c r="B25" s="358" t="s">
        <v>47</v>
      </c>
      <c r="C25" s="358" t="s">
        <v>29</v>
      </c>
      <c r="D25" s="358" t="s">
        <v>19</v>
      </c>
      <c r="E25" s="358" t="s">
        <v>96</v>
      </c>
      <c r="F25" s="358" t="s">
        <v>9</v>
      </c>
      <c r="G25" s="358" t="s">
        <v>10</v>
      </c>
      <c r="H25" s="358" t="s">
        <v>11</v>
      </c>
      <c r="I25" s="357" t="s">
        <v>95</v>
      </c>
      <c r="J25" s="443"/>
      <c r="K25" s="423"/>
      <c r="L25" s="455"/>
    </row>
    <row r="26" spans="1:12" s="325" customFormat="1" ht="18.75" hidden="1" x14ac:dyDescent="0.25">
      <c r="A26" s="483" t="s">
        <v>323</v>
      </c>
      <c r="B26" s="232" t="s">
        <v>47</v>
      </c>
      <c r="C26" s="232" t="s">
        <v>13</v>
      </c>
      <c r="D26" s="232" t="s">
        <v>48</v>
      </c>
      <c r="E26" s="232" t="s">
        <v>32</v>
      </c>
      <c r="F26" s="232" t="s">
        <v>48</v>
      </c>
      <c r="G26" s="232" t="s">
        <v>10</v>
      </c>
      <c r="H26" s="232" t="s">
        <v>32</v>
      </c>
      <c r="I26" s="349" t="s">
        <v>347</v>
      </c>
      <c r="J26" s="442">
        <f t="shared" ref="J26:L27" si="0">J27</f>
        <v>0</v>
      </c>
      <c r="K26" s="442">
        <f t="shared" si="0"/>
        <v>0</v>
      </c>
      <c r="L26" s="456">
        <f t="shared" si="0"/>
        <v>0</v>
      </c>
    </row>
    <row r="27" spans="1:12" s="325" customFormat="1" ht="18.75" hidden="1" x14ac:dyDescent="0.25">
      <c r="A27" s="483" t="s">
        <v>323</v>
      </c>
      <c r="B27" s="232" t="s">
        <v>47</v>
      </c>
      <c r="C27" s="232" t="s">
        <v>13</v>
      </c>
      <c r="D27" s="232" t="s">
        <v>29</v>
      </c>
      <c r="E27" s="232" t="s">
        <v>32</v>
      </c>
      <c r="F27" s="232" t="s">
        <v>9</v>
      </c>
      <c r="G27" s="232" t="s">
        <v>10</v>
      </c>
      <c r="H27" s="232" t="s">
        <v>11</v>
      </c>
      <c r="I27" s="356" t="s">
        <v>53</v>
      </c>
      <c r="J27" s="442">
        <f t="shared" si="0"/>
        <v>0</v>
      </c>
      <c r="K27" s="442">
        <f t="shared" si="0"/>
        <v>0</v>
      </c>
      <c r="L27" s="456">
        <f t="shared" si="0"/>
        <v>0</v>
      </c>
    </row>
    <row r="28" spans="1:12" s="325" customFormat="1" ht="18.75" hidden="1" x14ac:dyDescent="0.25">
      <c r="A28" s="484" t="s">
        <v>323</v>
      </c>
      <c r="B28" s="324" t="s">
        <v>47</v>
      </c>
      <c r="C28" s="324" t="s">
        <v>13</v>
      </c>
      <c r="D28" s="324" t="s">
        <v>29</v>
      </c>
      <c r="E28" s="324" t="s">
        <v>30</v>
      </c>
      <c r="F28" s="324" t="s">
        <v>9</v>
      </c>
      <c r="G28" s="324" t="s">
        <v>10</v>
      </c>
      <c r="H28" s="324" t="s">
        <v>11</v>
      </c>
      <c r="I28" s="355" t="s">
        <v>53</v>
      </c>
      <c r="J28" s="441"/>
      <c r="K28" s="426"/>
      <c r="L28" s="457"/>
    </row>
    <row r="29" spans="1:12" s="335" customFormat="1" ht="37.5" hidden="1" x14ac:dyDescent="0.25">
      <c r="A29" s="484" t="s">
        <v>323</v>
      </c>
      <c r="B29" s="324" t="s">
        <v>47</v>
      </c>
      <c r="C29" s="324" t="s">
        <v>13</v>
      </c>
      <c r="D29" s="324" t="s">
        <v>29</v>
      </c>
      <c r="E29" s="324" t="s">
        <v>8</v>
      </c>
      <c r="F29" s="324" t="s">
        <v>9</v>
      </c>
      <c r="G29" s="324" t="s">
        <v>10</v>
      </c>
      <c r="H29" s="324" t="s">
        <v>11</v>
      </c>
      <c r="I29" s="355" t="s">
        <v>54</v>
      </c>
      <c r="J29" s="441"/>
      <c r="K29" s="444"/>
      <c r="L29" s="458"/>
    </row>
    <row r="30" spans="1:12" s="325" customFormat="1" ht="18.75" x14ac:dyDescent="0.25">
      <c r="A30" s="483" t="s">
        <v>32</v>
      </c>
      <c r="B30" s="232" t="s">
        <v>5</v>
      </c>
      <c r="C30" s="232" t="s">
        <v>20</v>
      </c>
      <c r="D30" s="232" t="s">
        <v>48</v>
      </c>
      <c r="E30" s="232" t="s">
        <v>32</v>
      </c>
      <c r="F30" s="232" t="s">
        <v>48</v>
      </c>
      <c r="G30" s="232" t="s">
        <v>10</v>
      </c>
      <c r="H30" s="232" t="s">
        <v>32</v>
      </c>
      <c r="I30" s="349" t="s">
        <v>346</v>
      </c>
      <c r="J30" s="351">
        <f>J31+J33</f>
        <v>9397000</v>
      </c>
      <c r="K30" s="351">
        <f>K31+K33</f>
        <v>10115750</v>
      </c>
      <c r="L30" s="459">
        <f>L31+L33</f>
        <v>10857337.5</v>
      </c>
    </row>
    <row r="31" spans="1:12" s="335" customFormat="1" ht="18.75" x14ac:dyDescent="0.25">
      <c r="A31" s="483" t="s">
        <v>32</v>
      </c>
      <c r="B31" s="232" t="s">
        <v>5</v>
      </c>
      <c r="C31" s="232" t="s">
        <v>20</v>
      </c>
      <c r="D31" s="232" t="s">
        <v>9</v>
      </c>
      <c r="E31" s="232" t="s">
        <v>32</v>
      </c>
      <c r="F31" s="232" t="s">
        <v>48</v>
      </c>
      <c r="G31" s="232" t="s">
        <v>10</v>
      </c>
      <c r="H31" s="232" t="s">
        <v>11</v>
      </c>
      <c r="I31" s="352" t="s">
        <v>345</v>
      </c>
      <c r="J31" s="351">
        <f>J32</f>
        <v>262000</v>
      </c>
      <c r="K31" s="351">
        <f>K32</f>
        <v>524000</v>
      </c>
      <c r="L31" s="459">
        <f>L32</f>
        <v>786000</v>
      </c>
    </row>
    <row r="32" spans="1:12" s="320" customFormat="1" ht="56.25" x14ac:dyDescent="0.3">
      <c r="A32" s="484" t="s">
        <v>32</v>
      </c>
      <c r="B32" s="324" t="s">
        <v>5</v>
      </c>
      <c r="C32" s="324" t="s">
        <v>20</v>
      </c>
      <c r="D32" s="324" t="s">
        <v>9</v>
      </c>
      <c r="E32" s="324" t="s">
        <v>31</v>
      </c>
      <c r="F32" s="324" t="s">
        <v>14</v>
      </c>
      <c r="G32" s="324" t="s">
        <v>10</v>
      </c>
      <c r="H32" s="324" t="s">
        <v>11</v>
      </c>
      <c r="I32" s="334" t="s">
        <v>99</v>
      </c>
      <c r="J32" s="353">
        <v>262000</v>
      </c>
      <c r="K32" s="353">
        <v>524000</v>
      </c>
      <c r="L32" s="460">
        <v>786000</v>
      </c>
    </row>
    <row r="33" spans="1:12" s="335" customFormat="1" ht="18.75" x14ac:dyDescent="0.25">
      <c r="A33" s="483" t="s">
        <v>32</v>
      </c>
      <c r="B33" s="232" t="s">
        <v>5</v>
      </c>
      <c r="C33" s="232" t="s">
        <v>20</v>
      </c>
      <c r="D33" s="232" t="s">
        <v>20</v>
      </c>
      <c r="E33" s="232" t="s">
        <v>32</v>
      </c>
      <c r="F33" s="232" t="s">
        <v>48</v>
      </c>
      <c r="G33" s="232" t="s">
        <v>10</v>
      </c>
      <c r="H33" s="232" t="s">
        <v>11</v>
      </c>
      <c r="I33" s="349" t="s">
        <v>344</v>
      </c>
      <c r="J33" s="351">
        <f>J34+J36</f>
        <v>9135000</v>
      </c>
      <c r="K33" s="351">
        <f>K34+K36</f>
        <v>9591750</v>
      </c>
      <c r="L33" s="459">
        <f>L34+L36</f>
        <v>10071337.5</v>
      </c>
    </row>
    <row r="34" spans="1:12" s="320" customFormat="1" ht="18.75" x14ac:dyDescent="0.3">
      <c r="A34" s="484" t="s">
        <v>32</v>
      </c>
      <c r="B34" s="324" t="s">
        <v>5</v>
      </c>
      <c r="C34" s="324" t="s">
        <v>20</v>
      </c>
      <c r="D34" s="324" t="s">
        <v>20</v>
      </c>
      <c r="E34" s="324" t="s">
        <v>31</v>
      </c>
      <c r="F34" s="324" t="s">
        <v>48</v>
      </c>
      <c r="G34" s="324" t="s">
        <v>10</v>
      </c>
      <c r="H34" s="324" t="s">
        <v>11</v>
      </c>
      <c r="I34" s="334" t="s">
        <v>343</v>
      </c>
      <c r="J34" s="350">
        <f>J35</f>
        <v>5755050</v>
      </c>
      <c r="K34" s="350">
        <f>K35</f>
        <v>6042802.5</v>
      </c>
      <c r="L34" s="461">
        <f>L35</f>
        <v>6344942.625</v>
      </c>
    </row>
    <row r="35" spans="1:12" s="344" customFormat="1" ht="37.5" x14ac:dyDescent="0.3">
      <c r="A35" s="484" t="s">
        <v>32</v>
      </c>
      <c r="B35" s="324" t="s">
        <v>5</v>
      </c>
      <c r="C35" s="324" t="s">
        <v>20</v>
      </c>
      <c r="D35" s="324" t="s">
        <v>20</v>
      </c>
      <c r="E35" s="324" t="s">
        <v>97</v>
      </c>
      <c r="F35" s="324" t="s">
        <v>14</v>
      </c>
      <c r="G35" s="324" t="s">
        <v>10</v>
      </c>
      <c r="H35" s="324" t="s">
        <v>11</v>
      </c>
      <c r="I35" s="334" t="s">
        <v>100</v>
      </c>
      <c r="J35" s="353">
        <v>5755050</v>
      </c>
      <c r="K35" s="353">
        <v>6042802.5</v>
      </c>
      <c r="L35" s="460">
        <v>6344942.625</v>
      </c>
    </row>
    <row r="36" spans="1:12" s="320" customFormat="1" ht="18.75" x14ac:dyDescent="0.3">
      <c r="A36" s="484" t="s">
        <v>32</v>
      </c>
      <c r="B36" s="324" t="s">
        <v>5</v>
      </c>
      <c r="C36" s="324" t="s">
        <v>20</v>
      </c>
      <c r="D36" s="324" t="s">
        <v>20</v>
      </c>
      <c r="E36" s="324" t="s">
        <v>22</v>
      </c>
      <c r="F36" s="324" t="s">
        <v>48</v>
      </c>
      <c r="G36" s="324" t="s">
        <v>10</v>
      </c>
      <c r="H36" s="324" t="s">
        <v>11</v>
      </c>
      <c r="I36" s="334" t="s">
        <v>109</v>
      </c>
      <c r="J36" s="350">
        <f>J37</f>
        <v>3379950</v>
      </c>
      <c r="K36" s="350">
        <f>K37</f>
        <v>3548947.5</v>
      </c>
      <c r="L36" s="461">
        <f>L37</f>
        <v>3726394.875</v>
      </c>
    </row>
    <row r="37" spans="1:12" s="344" customFormat="1" ht="37.5" x14ac:dyDescent="0.3">
      <c r="A37" s="484" t="s">
        <v>32</v>
      </c>
      <c r="B37" s="324" t="s">
        <v>5</v>
      </c>
      <c r="C37" s="324" t="s">
        <v>20</v>
      </c>
      <c r="D37" s="324" t="s">
        <v>20</v>
      </c>
      <c r="E37" s="324" t="s">
        <v>98</v>
      </c>
      <c r="F37" s="324" t="s">
        <v>14</v>
      </c>
      <c r="G37" s="324" t="s">
        <v>10</v>
      </c>
      <c r="H37" s="324" t="s">
        <v>11</v>
      </c>
      <c r="I37" s="334" t="s">
        <v>101</v>
      </c>
      <c r="J37" s="350">
        <v>3379950</v>
      </c>
      <c r="K37" s="354">
        <v>3548947.5</v>
      </c>
      <c r="L37" s="462">
        <v>3726394.875</v>
      </c>
    </row>
    <row r="38" spans="1:12" s="325" customFormat="1" ht="18.75" x14ac:dyDescent="0.25">
      <c r="A38" s="483" t="s">
        <v>323</v>
      </c>
      <c r="B38" s="232" t="s">
        <v>47</v>
      </c>
      <c r="C38" s="232" t="s">
        <v>6</v>
      </c>
      <c r="D38" s="232" t="s">
        <v>48</v>
      </c>
      <c r="E38" s="232" t="s">
        <v>32</v>
      </c>
      <c r="F38" s="232" t="s">
        <v>48</v>
      </c>
      <c r="G38" s="232" t="s">
        <v>10</v>
      </c>
      <c r="H38" s="232" t="s">
        <v>32</v>
      </c>
      <c r="I38" s="349" t="s">
        <v>342</v>
      </c>
      <c r="J38" s="351">
        <f t="shared" ref="J38:L39" si="1">J39</f>
        <v>50000</v>
      </c>
      <c r="K38" s="351">
        <f t="shared" si="1"/>
        <v>50000</v>
      </c>
      <c r="L38" s="459">
        <f t="shared" si="1"/>
        <v>50000</v>
      </c>
    </row>
    <row r="39" spans="1:12" s="335" customFormat="1" ht="56.25" x14ac:dyDescent="0.3">
      <c r="A39" s="484" t="s">
        <v>323</v>
      </c>
      <c r="B39" s="324" t="s">
        <v>47</v>
      </c>
      <c r="C39" s="324" t="s">
        <v>6</v>
      </c>
      <c r="D39" s="324" t="s">
        <v>7</v>
      </c>
      <c r="E39" s="324" t="s">
        <v>32</v>
      </c>
      <c r="F39" s="324" t="s">
        <v>9</v>
      </c>
      <c r="G39" s="324" t="s">
        <v>10</v>
      </c>
      <c r="H39" s="324" t="s">
        <v>11</v>
      </c>
      <c r="I39" s="334" t="s">
        <v>55</v>
      </c>
      <c r="J39" s="350">
        <f t="shared" si="1"/>
        <v>50000</v>
      </c>
      <c r="K39" s="350">
        <f t="shared" si="1"/>
        <v>50000</v>
      </c>
      <c r="L39" s="461">
        <f t="shared" si="1"/>
        <v>50000</v>
      </c>
    </row>
    <row r="40" spans="1:12" s="320" customFormat="1" ht="75" x14ac:dyDescent="0.3">
      <c r="A40" s="484" t="s">
        <v>323</v>
      </c>
      <c r="B40" s="324" t="s">
        <v>47</v>
      </c>
      <c r="C40" s="324" t="s">
        <v>6</v>
      </c>
      <c r="D40" s="324" t="s">
        <v>7</v>
      </c>
      <c r="E40" s="324" t="s">
        <v>8</v>
      </c>
      <c r="F40" s="324" t="s">
        <v>9</v>
      </c>
      <c r="G40" s="324" t="s">
        <v>10</v>
      </c>
      <c r="H40" s="324" t="s">
        <v>11</v>
      </c>
      <c r="I40" s="334" t="s">
        <v>341</v>
      </c>
      <c r="J40" s="353">
        <v>50000</v>
      </c>
      <c r="K40" s="353">
        <v>50000</v>
      </c>
      <c r="L40" s="460">
        <v>50000</v>
      </c>
    </row>
    <row r="41" spans="1:12" s="325" customFormat="1" ht="56.25" x14ac:dyDescent="0.25">
      <c r="A41" s="483" t="s">
        <v>323</v>
      </c>
      <c r="B41" s="232" t="s">
        <v>47</v>
      </c>
      <c r="C41" s="232" t="s">
        <v>12</v>
      </c>
      <c r="D41" s="232" t="s">
        <v>48</v>
      </c>
      <c r="E41" s="232" t="s">
        <v>32</v>
      </c>
      <c r="F41" s="232" t="s">
        <v>48</v>
      </c>
      <c r="G41" s="232" t="s">
        <v>10</v>
      </c>
      <c r="H41" s="232" t="s">
        <v>32</v>
      </c>
      <c r="I41" s="349" t="s">
        <v>110</v>
      </c>
      <c r="J41" s="351">
        <f>J42+J45</f>
        <v>554900</v>
      </c>
      <c r="K41" s="351">
        <f>K42+K45</f>
        <v>554900</v>
      </c>
      <c r="L41" s="459">
        <f>L42+L45</f>
        <v>554900</v>
      </c>
    </row>
    <row r="42" spans="1:12" s="335" customFormat="1" ht="93.75" x14ac:dyDescent="0.3">
      <c r="A42" s="484" t="s">
        <v>323</v>
      </c>
      <c r="B42" s="324" t="s">
        <v>47</v>
      </c>
      <c r="C42" s="324" t="s">
        <v>12</v>
      </c>
      <c r="D42" s="324" t="s">
        <v>13</v>
      </c>
      <c r="E42" s="324" t="s">
        <v>32</v>
      </c>
      <c r="F42" s="324" t="s">
        <v>48</v>
      </c>
      <c r="G42" s="324" t="s">
        <v>10</v>
      </c>
      <c r="H42" s="324" t="s">
        <v>15</v>
      </c>
      <c r="I42" s="334" t="s">
        <v>340</v>
      </c>
      <c r="J42" s="350">
        <f>J43</f>
        <v>554900</v>
      </c>
      <c r="K42" s="350">
        <f>K43</f>
        <v>554900</v>
      </c>
      <c r="L42" s="461">
        <f>L43</f>
        <v>554900</v>
      </c>
    </row>
    <row r="43" spans="1:12" s="320" customFormat="1" ht="94.5" thickBot="1" x14ac:dyDescent="0.35">
      <c r="A43" s="484" t="s">
        <v>323</v>
      </c>
      <c r="B43" s="324" t="s">
        <v>47</v>
      </c>
      <c r="C43" s="324" t="s">
        <v>12</v>
      </c>
      <c r="D43" s="324" t="s">
        <v>13</v>
      </c>
      <c r="E43" s="324" t="s">
        <v>31</v>
      </c>
      <c r="F43" s="324" t="s">
        <v>48</v>
      </c>
      <c r="G43" s="324" t="s">
        <v>10</v>
      </c>
      <c r="H43" s="324" t="s">
        <v>15</v>
      </c>
      <c r="I43" s="334" t="s">
        <v>339</v>
      </c>
      <c r="J43" s="353">
        <v>554900</v>
      </c>
      <c r="K43" s="353">
        <v>554900</v>
      </c>
      <c r="L43" s="460">
        <v>554900</v>
      </c>
    </row>
    <row r="44" spans="1:12" s="344" customFormat="1" ht="75.75" hidden="1" thickBot="1" x14ac:dyDescent="0.35">
      <c r="A44" s="484" t="s">
        <v>323</v>
      </c>
      <c r="B44" s="324" t="s">
        <v>47</v>
      </c>
      <c r="C44" s="324" t="s">
        <v>12</v>
      </c>
      <c r="D44" s="324" t="s">
        <v>13</v>
      </c>
      <c r="E44" s="324" t="s">
        <v>16</v>
      </c>
      <c r="F44" s="324" t="s">
        <v>14</v>
      </c>
      <c r="G44" s="324" t="s">
        <v>10</v>
      </c>
      <c r="H44" s="324" t="s">
        <v>15</v>
      </c>
      <c r="I44" s="334" t="s">
        <v>338</v>
      </c>
      <c r="J44" s="443"/>
      <c r="K44" s="435"/>
      <c r="L44" s="463"/>
    </row>
    <row r="45" spans="1:12" s="335" customFormat="1" ht="94.5" hidden="1" thickBot="1" x14ac:dyDescent="0.35">
      <c r="A45" s="484" t="s">
        <v>323</v>
      </c>
      <c r="B45" s="324" t="s">
        <v>47</v>
      </c>
      <c r="C45" s="324" t="s">
        <v>12</v>
      </c>
      <c r="D45" s="324" t="s">
        <v>17</v>
      </c>
      <c r="E45" s="324" t="s">
        <v>32</v>
      </c>
      <c r="F45" s="324" t="s">
        <v>48</v>
      </c>
      <c r="G45" s="324" t="s">
        <v>10</v>
      </c>
      <c r="H45" s="324" t="s">
        <v>15</v>
      </c>
      <c r="I45" s="334" t="s">
        <v>337</v>
      </c>
      <c r="J45" s="441">
        <f t="shared" ref="J45:L46" si="2">J46</f>
        <v>0</v>
      </c>
      <c r="K45" s="441">
        <f t="shared" si="2"/>
        <v>0</v>
      </c>
      <c r="L45" s="464">
        <f t="shared" si="2"/>
        <v>0</v>
      </c>
    </row>
    <row r="46" spans="1:12" s="320" customFormat="1" ht="37.5" hidden="1" customHeight="1" thickBot="1" x14ac:dyDescent="0.35">
      <c r="A46" s="484" t="s">
        <v>323</v>
      </c>
      <c r="B46" s="324" t="s">
        <v>47</v>
      </c>
      <c r="C46" s="324" t="s">
        <v>12</v>
      </c>
      <c r="D46" s="324" t="s">
        <v>17</v>
      </c>
      <c r="E46" s="324" t="s">
        <v>22</v>
      </c>
      <c r="F46" s="324" t="s">
        <v>48</v>
      </c>
      <c r="G46" s="324" t="s">
        <v>10</v>
      </c>
      <c r="H46" s="324" t="s">
        <v>15</v>
      </c>
      <c r="I46" s="334" t="s">
        <v>336</v>
      </c>
      <c r="J46" s="441">
        <f t="shared" si="2"/>
        <v>0</v>
      </c>
      <c r="K46" s="441">
        <f t="shared" si="2"/>
        <v>0</v>
      </c>
      <c r="L46" s="464">
        <f t="shared" si="2"/>
        <v>0</v>
      </c>
    </row>
    <row r="47" spans="1:12" s="344" customFormat="1" ht="78" hidden="1" customHeight="1" thickBot="1" x14ac:dyDescent="0.35">
      <c r="A47" s="484" t="s">
        <v>323</v>
      </c>
      <c r="B47" s="324" t="s">
        <v>47</v>
      </c>
      <c r="C47" s="324" t="s">
        <v>12</v>
      </c>
      <c r="D47" s="324" t="s">
        <v>17</v>
      </c>
      <c r="E47" s="324" t="s">
        <v>18</v>
      </c>
      <c r="F47" s="324" t="s">
        <v>14</v>
      </c>
      <c r="G47" s="324" t="s">
        <v>10</v>
      </c>
      <c r="H47" s="324" t="s">
        <v>15</v>
      </c>
      <c r="I47" s="334" t="s">
        <v>335</v>
      </c>
      <c r="J47" s="443"/>
      <c r="K47" s="435"/>
      <c r="L47" s="463"/>
    </row>
    <row r="48" spans="1:12" s="325" customFormat="1" ht="38.25" hidden="1" thickBot="1" x14ac:dyDescent="0.3">
      <c r="A48" s="483" t="s">
        <v>32</v>
      </c>
      <c r="B48" s="232" t="s">
        <v>5</v>
      </c>
      <c r="C48" s="232" t="s">
        <v>125</v>
      </c>
      <c r="D48" s="232" t="s">
        <v>48</v>
      </c>
      <c r="E48" s="232" t="s">
        <v>32</v>
      </c>
      <c r="F48" s="232" t="s">
        <v>48</v>
      </c>
      <c r="G48" s="232" t="s">
        <v>10</v>
      </c>
      <c r="H48" s="232" t="s">
        <v>32</v>
      </c>
      <c r="I48" s="352" t="s">
        <v>334</v>
      </c>
      <c r="J48" s="442">
        <f>J49+J52</f>
        <v>0</v>
      </c>
      <c r="K48" s="442">
        <f>K49+K52</f>
        <v>0</v>
      </c>
      <c r="L48" s="456">
        <f>L49+L52</f>
        <v>0</v>
      </c>
    </row>
    <row r="49" spans="1:12" s="335" customFormat="1" ht="19.5" hidden="1" thickBot="1" x14ac:dyDescent="0.35">
      <c r="A49" s="484" t="s">
        <v>32</v>
      </c>
      <c r="B49" s="324" t="s">
        <v>5</v>
      </c>
      <c r="C49" s="324" t="s">
        <v>125</v>
      </c>
      <c r="D49" s="324" t="s">
        <v>9</v>
      </c>
      <c r="E49" s="324" t="s">
        <v>32</v>
      </c>
      <c r="F49" s="324" t="s">
        <v>48</v>
      </c>
      <c r="G49" s="324" t="s">
        <v>10</v>
      </c>
      <c r="H49" s="324" t="s">
        <v>234</v>
      </c>
      <c r="I49" s="334" t="s">
        <v>333</v>
      </c>
      <c r="J49" s="441">
        <f t="shared" ref="J49:L50" si="3">J50</f>
        <v>0</v>
      </c>
      <c r="K49" s="441">
        <f t="shared" si="3"/>
        <v>0</v>
      </c>
      <c r="L49" s="464">
        <f t="shared" si="3"/>
        <v>0</v>
      </c>
    </row>
    <row r="50" spans="1:12" s="320" customFormat="1" ht="19.5" hidden="1" thickBot="1" x14ac:dyDescent="0.35">
      <c r="A50" s="484" t="s">
        <v>32</v>
      </c>
      <c r="B50" s="324" t="s">
        <v>5</v>
      </c>
      <c r="C50" s="324" t="s">
        <v>125</v>
      </c>
      <c r="D50" s="324" t="s">
        <v>9</v>
      </c>
      <c r="E50" s="324" t="s">
        <v>329</v>
      </c>
      <c r="F50" s="324" t="s">
        <v>48</v>
      </c>
      <c r="G50" s="324" t="s">
        <v>10</v>
      </c>
      <c r="H50" s="324" t="s">
        <v>234</v>
      </c>
      <c r="I50" s="334" t="s">
        <v>332</v>
      </c>
      <c r="J50" s="438">
        <f t="shared" si="3"/>
        <v>0</v>
      </c>
      <c r="K50" s="438">
        <f t="shared" si="3"/>
        <v>0</v>
      </c>
      <c r="L50" s="465">
        <f t="shared" si="3"/>
        <v>0</v>
      </c>
    </row>
    <row r="51" spans="1:12" s="320" customFormat="1" ht="38.25" hidden="1" thickBot="1" x14ac:dyDescent="0.35">
      <c r="A51" s="484" t="s">
        <v>32</v>
      </c>
      <c r="B51" s="324" t="s">
        <v>5</v>
      </c>
      <c r="C51" s="324" t="s">
        <v>125</v>
      </c>
      <c r="D51" s="324" t="s">
        <v>9</v>
      </c>
      <c r="E51" s="324" t="s">
        <v>233</v>
      </c>
      <c r="F51" s="324" t="s">
        <v>14</v>
      </c>
      <c r="G51" s="324" t="s">
        <v>10</v>
      </c>
      <c r="H51" s="324" t="s">
        <v>234</v>
      </c>
      <c r="I51" s="334" t="s">
        <v>331</v>
      </c>
      <c r="J51" s="438"/>
      <c r="K51" s="423"/>
      <c r="L51" s="455"/>
    </row>
    <row r="52" spans="1:12" s="320" customFormat="1" ht="19.5" hidden="1" thickBot="1" x14ac:dyDescent="0.35">
      <c r="A52" s="484" t="s">
        <v>32</v>
      </c>
      <c r="B52" s="324" t="s">
        <v>5</v>
      </c>
      <c r="C52" s="324" t="s">
        <v>125</v>
      </c>
      <c r="D52" s="324" t="s">
        <v>19</v>
      </c>
      <c r="E52" s="324" t="s">
        <v>32</v>
      </c>
      <c r="F52" s="324" t="s">
        <v>48</v>
      </c>
      <c r="G52" s="324" t="s">
        <v>10</v>
      </c>
      <c r="H52" s="324" t="s">
        <v>234</v>
      </c>
      <c r="I52" s="334" t="s">
        <v>330</v>
      </c>
      <c r="J52" s="438">
        <f t="shared" ref="J52:L53" si="4">J53</f>
        <v>0</v>
      </c>
      <c r="K52" s="438">
        <f t="shared" si="4"/>
        <v>0</v>
      </c>
      <c r="L52" s="465">
        <f t="shared" si="4"/>
        <v>0</v>
      </c>
    </row>
    <row r="53" spans="1:12" s="320" customFormat="1" ht="19.5" hidden="1" thickBot="1" x14ac:dyDescent="0.35">
      <c r="A53" s="484" t="s">
        <v>32</v>
      </c>
      <c r="B53" s="324" t="s">
        <v>5</v>
      </c>
      <c r="C53" s="324" t="s">
        <v>125</v>
      </c>
      <c r="D53" s="324" t="s">
        <v>19</v>
      </c>
      <c r="E53" s="324" t="s">
        <v>329</v>
      </c>
      <c r="F53" s="324" t="s">
        <v>48</v>
      </c>
      <c r="G53" s="324" t="s">
        <v>10</v>
      </c>
      <c r="H53" s="324" t="s">
        <v>234</v>
      </c>
      <c r="I53" s="334" t="s">
        <v>328</v>
      </c>
      <c r="J53" s="438">
        <f t="shared" si="4"/>
        <v>0</v>
      </c>
      <c r="K53" s="438">
        <f t="shared" si="4"/>
        <v>0</v>
      </c>
      <c r="L53" s="465">
        <f t="shared" si="4"/>
        <v>0</v>
      </c>
    </row>
    <row r="54" spans="1:12" s="320" customFormat="1" ht="19.5" hidden="1" thickBot="1" x14ac:dyDescent="0.35">
      <c r="A54" s="484" t="s">
        <v>32</v>
      </c>
      <c r="B54" s="324" t="s">
        <v>5</v>
      </c>
      <c r="C54" s="324" t="s">
        <v>125</v>
      </c>
      <c r="D54" s="324" t="s">
        <v>19</v>
      </c>
      <c r="E54" s="324" t="s">
        <v>233</v>
      </c>
      <c r="F54" s="324" t="s">
        <v>14</v>
      </c>
      <c r="G54" s="324" t="s">
        <v>10</v>
      </c>
      <c r="H54" s="324" t="s">
        <v>234</v>
      </c>
      <c r="I54" s="334" t="s">
        <v>235</v>
      </c>
      <c r="J54" s="438"/>
      <c r="K54" s="423"/>
      <c r="L54" s="455"/>
    </row>
    <row r="55" spans="1:12" s="325" customFormat="1" ht="18.75" hidden="1" customHeight="1" thickBot="1" x14ac:dyDescent="0.3">
      <c r="A55" s="483" t="s">
        <v>323</v>
      </c>
      <c r="B55" s="232" t="s">
        <v>47</v>
      </c>
      <c r="C55" s="232" t="s">
        <v>237</v>
      </c>
      <c r="D55" s="232" t="s">
        <v>48</v>
      </c>
      <c r="E55" s="232" t="s">
        <v>32</v>
      </c>
      <c r="F55" s="232" t="s">
        <v>48</v>
      </c>
      <c r="G55" s="232" t="s">
        <v>10</v>
      </c>
      <c r="H55" s="232" t="s">
        <v>32</v>
      </c>
      <c r="I55" s="349" t="s">
        <v>327</v>
      </c>
      <c r="J55" s="440">
        <f t="shared" ref="J55:L57" si="5">J56</f>
        <v>0</v>
      </c>
      <c r="K55" s="440">
        <f t="shared" si="5"/>
        <v>0</v>
      </c>
      <c r="L55" s="466">
        <f t="shared" si="5"/>
        <v>0</v>
      </c>
    </row>
    <row r="56" spans="1:12" s="335" customFormat="1" ht="75.75" hidden="1" thickBot="1" x14ac:dyDescent="0.35">
      <c r="A56" s="484" t="s">
        <v>323</v>
      </c>
      <c r="B56" s="324" t="s">
        <v>47</v>
      </c>
      <c r="C56" s="324" t="s">
        <v>237</v>
      </c>
      <c r="D56" s="324" t="s">
        <v>19</v>
      </c>
      <c r="E56" s="324" t="s">
        <v>32</v>
      </c>
      <c r="F56" s="324" t="s">
        <v>48</v>
      </c>
      <c r="G56" s="324" t="s">
        <v>10</v>
      </c>
      <c r="H56" s="324" t="s">
        <v>32</v>
      </c>
      <c r="I56" s="334" t="s">
        <v>326</v>
      </c>
      <c r="J56" s="439">
        <f t="shared" si="5"/>
        <v>0</v>
      </c>
      <c r="K56" s="439">
        <f t="shared" si="5"/>
        <v>0</v>
      </c>
      <c r="L56" s="467">
        <f t="shared" si="5"/>
        <v>0</v>
      </c>
    </row>
    <row r="57" spans="1:12" s="335" customFormat="1" ht="94.5" hidden="1" thickBot="1" x14ac:dyDescent="0.35">
      <c r="A57" s="484" t="s">
        <v>323</v>
      </c>
      <c r="B57" s="324" t="s">
        <v>47</v>
      </c>
      <c r="C57" s="324" t="s">
        <v>237</v>
      </c>
      <c r="D57" s="324" t="s">
        <v>19</v>
      </c>
      <c r="E57" s="324" t="s">
        <v>24</v>
      </c>
      <c r="F57" s="324" t="s">
        <v>14</v>
      </c>
      <c r="G57" s="324" t="s">
        <v>10</v>
      </c>
      <c r="H57" s="324" t="s">
        <v>239</v>
      </c>
      <c r="I57" s="334" t="s">
        <v>325</v>
      </c>
      <c r="J57" s="438">
        <f t="shared" si="5"/>
        <v>0</v>
      </c>
      <c r="K57" s="438">
        <f t="shared" si="5"/>
        <v>0</v>
      </c>
      <c r="L57" s="465">
        <f t="shared" si="5"/>
        <v>0</v>
      </c>
    </row>
    <row r="58" spans="1:12" s="320" customFormat="1" ht="113.25" hidden="1" thickBot="1" x14ac:dyDescent="0.35">
      <c r="A58" s="484" t="s">
        <v>323</v>
      </c>
      <c r="B58" s="324" t="s">
        <v>47</v>
      </c>
      <c r="C58" s="324" t="s">
        <v>237</v>
      </c>
      <c r="D58" s="324" t="s">
        <v>19</v>
      </c>
      <c r="E58" s="324" t="s">
        <v>238</v>
      </c>
      <c r="F58" s="324" t="s">
        <v>14</v>
      </c>
      <c r="G58" s="324" t="s">
        <v>10</v>
      </c>
      <c r="H58" s="324" t="s">
        <v>239</v>
      </c>
      <c r="I58" s="334" t="s">
        <v>236</v>
      </c>
      <c r="J58" s="438"/>
      <c r="K58" s="423"/>
      <c r="L58" s="455"/>
    </row>
    <row r="59" spans="1:12" s="320" customFormat="1" ht="19.5" hidden="1" thickBot="1" x14ac:dyDescent="0.3">
      <c r="A59" s="487" t="s">
        <v>323</v>
      </c>
      <c r="B59" s="348" t="s">
        <v>26</v>
      </c>
      <c r="C59" s="348" t="s">
        <v>19</v>
      </c>
      <c r="D59" s="348" t="s">
        <v>9</v>
      </c>
      <c r="E59" s="348" t="s">
        <v>31</v>
      </c>
      <c r="F59" s="348" t="s">
        <v>48</v>
      </c>
      <c r="G59" s="348" t="s">
        <v>10</v>
      </c>
      <c r="H59" s="348" t="s">
        <v>28</v>
      </c>
      <c r="I59" s="347"/>
      <c r="J59" s="437"/>
      <c r="K59" s="423"/>
      <c r="L59" s="455"/>
    </row>
    <row r="60" spans="1:12" s="344" customFormat="1" ht="19.5" hidden="1" thickBot="1" x14ac:dyDescent="0.3">
      <c r="A60" s="488" t="s">
        <v>323</v>
      </c>
      <c r="B60" s="346" t="s">
        <v>26</v>
      </c>
      <c r="C60" s="346" t="s">
        <v>19</v>
      </c>
      <c r="D60" s="346" t="s">
        <v>9</v>
      </c>
      <c r="E60" s="346" t="s">
        <v>31</v>
      </c>
      <c r="F60" s="346" t="s">
        <v>19</v>
      </c>
      <c r="G60" s="346" t="s">
        <v>10</v>
      </c>
      <c r="H60" s="346" t="s">
        <v>28</v>
      </c>
      <c r="I60" s="345"/>
      <c r="J60" s="436"/>
      <c r="K60" s="435"/>
      <c r="L60" s="463"/>
    </row>
    <row r="61" spans="1:12" s="341" customFormat="1" ht="19.5" thickBot="1" x14ac:dyDescent="0.3">
      <c r="A61" s="489" t="s">
        <v>323</v>
      </c>
      <c r="B61" s="343" t="s">
        <v>26</v>
      </c>
      <c r="C61" s="343" t="s">
        <v>48</v>
      </c>
      <c r="D61" s="343" t="s">
        <v>48</v>
      </c>
      <c r="E61" s="343" t="s">
        <v>32</v>
      </c>
      <c r="F61" s="343" t="s">
        <v>48</v>
      </c>
      <c r="G61" s="343" t="s">
        <v>10</v>
      </c>
      <c r="H61" s="343" t="s">
        <v>32</v>
      </c>
      <c r="I61" s="342" t="s">
        <v>324</v>
      </c>
      <c r="J61" s="434">
        <f>J62+J66</f>
        <v>918792.46</v>
      </c>
      <c r="K61" s="434">
        <f t="shared" ref="K61:L61" si="6">K62+K66</f>
        <v>734339.94</v>
      </c>
      <c r="L61" s="434">
        <f t="shared" si="6"/>
        <v>680578.61</v>
      </c>
    </row>
    <row r="62" spans="1:12" s="325" customFormat="1" ht="37.5" x14ac:dyDescent="0.25">
      <c r="A62" s="482" t="s">
        <v>323</v>
      </c>
      <c r="B62" s="327" t="s">
        <v>26</v>
      </c>
      <c r="C62" s="327" t="s">
        <v>19</v>
      </c>
      <c r="D62" s="327" t="s">
        <v>48</v>
      </c>
      <c r="E62" s="327" t="s">
        <v>32</v>
      </c>
      <c r="F62" s="327" t="s">
        <v>48</v>
      </c>
      <c r="G62" s="327" t="s">
        <v>10</v>
      </c>
      <c r="H62" s="327" t="s">
        <v>32</v>
      </c>
      <c r="I62" s="340" t="s">
        <v>322</v>
      </c>
      <c r="J62" s="339">
        <f t="shared" ref="J62:L64" si="7">J63</f>
        <v>741784.46</v>
      </c>
      <c r="K62" s="339">
        <f t="shared" si="7"/>
        <v>557331.93999999994</v>
      </c>
      <c r="L62" s="468">
        <f t="shared" si="7"/>
        <v>503570.61</v>
      </c>
    </row>
    <row r="63" spans="1:12" s="335" customFormat="1" ht="18.75" x14ac:dyDescent="0.3">
      <c r="A63" s="483" t="s">
        <v>32</v>
      </c>
      <c r="B63" s="232" t="s">
        <v>26</v>
      </c>
      <c r="C63" s="232" t="s">
        <v>19</v>
      </c>
      <c r="D63" s="232" t="s">
        <v>14</v>
      </c>
      <c r="E63" s="232" t="s">
        <v>32</v>
      </c>
      <c r="F63" s="232" t="s">
        <v>48</v>
      </c>
      <c r="G63" s="232" t="s">
        <v>10</v>
      </c>
      <c r="H63" s="232" t="s">
        <v>28</v>
      </c>
      <c r="I63" s="337" t="s">
        <v>321</v>
      </c>
      <c r="J63" s="336">
        <f t="shared" si="7"/>
        <v>741784.46</v>
      </c>
      <c r="K63" s="336">
        <f t="shared" si="7"/>
        <v>557331.93999999994</v>
      </c>
      <c r="L63" s="454">
        <f t="shared" si="7"/>
        <v>503570.61</v>
      </c>
    </row>
    <row r="64" spans="1:12" s="338" customFormat="1" ht="18.75" x14ac:dyDescent="0.3">
      <c r="A64" s="490" t="s">
        <v>32</v>
      </c>
      <c r="B64" s="433" t="s">
        <v>26</v>
      </c>
      <c r="C64" s="433" t="s">
        <v>19</v>
      </c>
      <c r="D64" s="433" t="s">
        <v>382</v>
      </c>
      <c r="E64" s="433" t="s">
        <v>27</v>
      </c>
      <c r="F64" s="433" t="s">
        <v>48</v>
      </c>
      <c r="G64" s="433" t="s">
        <v>10</v>
      </c>
      <c r="H64" s="433" t="s">
        <v>28</v>
      </c>
      <c r="I64" s="432" t="s">
        <v>320</v>
      </c>
      <c r="J64" s="333">
        <f t="shared" si="7"/>
        <v>741784.46</v>
      </c>
      <c r="K64" s="333">
        <f t="shared" si="7"/>
        <v>557331.93999999994</v>
      </c>
      <c r="L64" s="469">
        <f t="shared" si="7"/>
        <v>503570.61</v>
      </c>
    </row>
    <row r="65" spans="1:12" s="338" customFormat="1" ht="37.5" x14ac:dyDescent="0.3">
      <c r="A65" s="490" t="s">
        <v>32</v>
      </c>
      <c r="B65" s="433" t="s">
        <v>26</v>
      </c>
      <c r="C65" s="433" t="s">
        <v>19</v>
      </c>
      <c r="D65" s="433" t="s">
        <v>382</v>
      </c>
      <c r="E65" s="433" t="s">
        <v>27</v>
      </c>
      <c r="F65" s="433" t="s">
        <v>14</v>
      </c>
      <c r="G65" s="433" t="s">
        <v>10</v>
      </c>
      <c r="H65" s="433" t="s">
        <v>28</v>
      </c>
      <c r="I65" s="432" t="s">
        <v>86</v>
      </c>
      <c r="J65" s="333">
        <v>741784.46</v>
      </c>
      <c r="K65" s="333">
        <v>557331.93999999994</v>
      </c>
      <c r="L65" s="469">
        <v>503570.61</v>
      </c>
    </row>
    <row r="66" spans="1:12" s="335" customFormat="1" ht="37.5" x14ac:dyDescent="0.3">
      <c r="A66" s="483" t="s">
        <v>32</v>
      </c>
      <c r="B66" s="232" t="s">
        <v>26</v>
      </c>
      <c r="C66" s="232" t="s">
        <v>19</v>
      </c>
      <c r="D66" s="232" t="s">
        <v>383</v>
      </c>
      <c r="E66" s="232" t="s">
        <v>32</v>
      </c>
      <c r="F66" s="232" t="s">
        <v>48</v>
      </c>
      <c r="G66" s="232" t="s">
        <v>10</v>
      </c>
      <c r="H66" s="232" t="s">
        <v>28</v>
      </c>
      <c r="I66" s="337" t="s">
        <v>319</v>
      </c>
      <c r="J66" s="336">
        <f t="shared" ref="J66:L66" si="8">J67</f>
        <v>177008</v>
      </c>
      <c r="K66" s="336">
        <f t="shared" si="8"/>
        <v>177008</v>
      </c>
      <c r="L66" s="454">
        <f t="shared" si="8"/>
        <v>177008</v>
      </c>
    </row>
    <row r="67" spans="1:12" s="320" customFormat="1" ht="37.5" x14ac:dyDescent="0.3">
      <c r="A67" s="484" t="s">
        <v>32</v>
      </c>
      <c r="B67" s="324" t="s">
        <v>26</v>
      </c>
      <c r="C67" s="324" t="s">
        <v>19</v>
      </c>
      <c r="D67" s="324" t="s">
        <v>379</v>
      </c>
      <c r="E67" s="324" t="s">
        <v>196</v>
      </c>
      <c r="F67" s="324" t="s">
        <v>48</v>
      </c>
      <c r="G67" s="324" t="s">
        <v>10</v>
      </c>
      <c r="H67" s="324" t="s">
        <v>28</v>
      </c>
      <c r="I67" s="334" t="s">
        <v>318</v>
      </c>
      <c r="J67" s="333">
        <v>177008</v>
      </c>
      <c r="K67" s="333">
        <v>177008</v>
      </c>
      <c r="L67" s="469">
        <v>177008</v>
      </c>
    </row>
    <row r="68" spans="1:12" s="320" customFormat="1" ht="2.25" customHeight="1" thickBot="1" x14ac:dyDescent="0.35">
      <c r="A68" s="491" t="s">
        <v>32</v>
      </c>
      <c r="B68" s="322" t="s">
        <v>26</v>
      </c>
      <c r="C68" s="322" t="s">
        <v>19</v>
      </c>
      <c r="D68" s="322" t="s">
        <v>379</v>
      </c>
      <c r="E68" s="322" t="s">
        <v>196</v>
      </c>
      <c r="F68" s="322" t="s">
        <v>14</v>
      </c>
      <c r="G68" s="322" t="s">
        <v>10</v>
      </c>
      <c r="H68" s="322" t="s">
        <v>28</v>
      </c>
      <c r="I68" s="332" t="s">
        <v>87</v>
      </c>
      <c r="J68" s="431"/>
      <c r="K68" s="430"/>
      <c r="L68" s="470"/>
    </row>
    <row r="69" spans="1:12" s="325" customFormat="1" ht="19.5" hidden="1" thickBot="1" x14ac:dyDescent="0.35">
      <c r="A69" s="492" t="s">
        <v>32</v>
      </c>
      <c r="B69" s="331" t="s">
        <v>26</v>
      </c>
      <c r="C69" s="330" t="s">
        <v>123</v>
      </c>
      <c r="D69" s="329" t="s">
        <v>48</v>
      </c>
      <c r="E69" s="329" t="s">
        <v>32</v>
      </c>
      <c r="F69" s="329" t="s">
        <v>48</v>
      </c>
      <c r="G69" s="329" t="s">
        <v>10</v>
      </c>
      <c r="H69" s="329" t="s">
        <v>32</v>
      </c>
      <c r="I69" s="328" t="s">
        <v>317</v>
      </c>
      <c r="J69" s="429">
        <f>J70</f>
        <v>0</v>
      </c>
      <c r="K69" s="429">
        <f>K70</f>
        <v>0</v>
      </c>
      <c r="L69" s="471">
        <f>L70</f>
        <v>0</v>
      </c>
    </row>
    <row r="70" spans="1:12" s="325" customFormat="1" ht="38.25" hidden="1" thickBot="1" x14ac:dyDescent="0.35">
      <c r="A70" s="482" t="s">
        <v>32</v>
      </c>
      <c r="B70" s="327" t="s">
        <v>26</v>
      </c>
      <c r="C70" s="327" t="s">
        <v>123</v>
      </c>
      <c r="D70" s="327" t="s">
        <v>13</v>
      </c>
      <c r="E70" s="327" t="s">
        <v>32</v>
      </c>
      <c r="F70" s="327" t="s">
        <v>14</v>
      </c>
      <c r="G70" s="327" t="s">
        <v>10</v>
      </c>
      <c r="H70" s="327" t="s">
        <v>25</v>
      </c>
      <c r="I70" s="326" t="s">
        <v>256</v>
      </c>
      <c r="J70" s="428">
        <f>J71+J72+J73</f>
        <v>0</v>
      </c>
      <c r="K70" s="428">
        <f>K71+K72+K73</f>
        <v>0</v>
      </c>
      <c r="L70" s="472">
        <f>L71+L72+L73</f>
        <v>0</v>
      </c>
    </row>
    <row r="71" spans="1:12" s="325" customFormat="1" ht="75.75" hidden="1" thickBot="1" x14ac:dyDescent="0.35">
      <c r="A71" s="484" t="s">
        <v>32</v>
      </c>
      <c r="B71" s="324" t="s">
        <v>26</v>
      </c>
      <c r="C71" s="324" t="s">
        <v>123</v>
      </c>
      <c r="D71" s="324" t="s">
        <v>13</v>
      </c>
      <c r="E71" s="324" t="s">
        <v>30</v>
      </c>
      <c r="F71" s="324" t="s">
        <v>14</v>
      </c>
      <c r="G71" s="324" t="s">
        <v>10</v>
      </c>
      <c r="H71" s="324" t="s">
        <v>25</v>
      </c>
      <c r="I71" s="321" t="s">
        <v>254</v>
      </c>
      <c r="J71" s="427"/>
      <c r="K71" s="426"/>
      <c r="L71" s="457"/>
    </row>
    <row r="72" spans="1:12" s="320" customFormat="1" ht="57" hidden="1" thickBot="1" x14ac:dyDescent="0.35">
      <c r="A72" s="484" t="s">
        <v>32</v>
      </c>
      <c r="B72" s="324" t="s">
        <v>26</v>
      </c>
      <c r="C72" s="324" t="s">
        <v>123</v>
      </c>
      <c r="D72" s="324" t="s">
        <v>13</v>
      </c>
      <c r="E72" s="324" t="s">
        <v>8</v>
      </c>
      <c r="F72" s="324" t="s">
        <v>14</v>
      </c>
      <c r="G72" s="324" t="s">
        <v>10</v>
      </c>
      <c r="H72" s="324" t="s">
        <v>25</v>
      </c>
      <c r="I72" s="323" t="s">
        <v>255</v>
      </c>
      <c r="J72" s="425"/>
      <c r="K72" s="423"/>
      <c r="L72" s="455"/>
    </row>
    <row r="73" spans="1:12" s="320" customFormat="1" ht="19.5" hidden="1" thickBot="1" x14ac:dyDescent="0.35">
      <c r="A73" s="491" t="s">
        <v>32</v>
      </c>
      <c r="B73" s="322" t="s">
        <v>26</v>
      </c>
      <c r="C73" s="322" t="s">
        <v>123</v>
      </c>
      <c r="D73" s="322" t="s">
        <v>13</v>
      </c>
      <c r="E73" s="322" t="s">
        <v>31</v>
      </c>
      <c r="F73" s="322" t="s">
        <v>14</v>
      </c>
      <c r="G73" s="322" t="s">
        <v>10</v>
      </c>
      <c r="H73" s="322" t="s">
        <v>25</v>
      </c>
      <c r="I73" s="321" t="s">
        <v>256</v>
      </c>
      <c r="J73" s="424"/>
      <c r="K73" s="423"/>
      <c r="L73" s="455"/>
    </row>
    <row r="74" spans="1:12" s="319" customFormat="1" ht="19.5" thickBot="1" x14ac:dyDescent="0.3">
      <c r="A74" s="493" t="s">
        <v>32</v>
      </c>
      <c r="B74" s="473">
        <v>8</v>
      </c>
      <c r="C74" s="474">
        <v>90</v>
      </c>
      <c r="D74" s="475" t="s">
        <v>48</v>
      </c>
      <c r="E74" s="475" t="s">
        <v>32</v>
      </c>
      <c r="F74" s="475" t="s">
        <v>48</v>
      </c>
      <c r="G74" s="475" t="s">
        <v>10</v>
      </c>
      <c r="H74" s="475" t="s">
        <v>32</v>
      </c>
      <c r="I74" s="476" t="s">
        <v>56</v>
      </c>
      <c r="J74" s="477">
        <f>J14+J61</f>
        <v>12448442.460000001</v>
      </c>
      <c r="K74" s="477">
        <f>K14+K61</f>
        <v>13011509.939999999</v>
      </c>
      <c r="L74" s="478">
        <f>L14+L61</f>
        <v>13729178.109999999</v>
      </c>
    </row>
    <row r="75" spans="1:12" s="314" customFormat="1" ht="16.5" thickTop="1" x14ac:dyDescent="0.25">
      <c r="A75" s="318"/>
      <c r="B75" s="318"/>
      <c r="C75" s="318"/>
      <c r="D75" s="318"/>
      <c r="E75" s="318"/>
      <c r="F75" s="318"/>
      <c r="G75" s="318"/>
      <c r="H75" s="317"/>
      <c r="I75" s="316"/>
      <c r="J75" s="315"/>
    </row>
    <row r="76" spans="1:12" x14ac:dyDescent="0.25">
      <c r="A76" s="307"/>
      <c r="B76" s="307"/>
      <c r="C76" s="307"/>
      <c r="D76" s="307"/>
      <c r="E76" s="307"/>
      <c r="F76" s="307"/>
      <c r="G76" s="307"/>
      <c r="I76" s="313"/>
    </row>
    <row r="77" spans="1:12" x14ac:dyDescent="0.25">
      <c r="A77" s="307"/>
      <c r="B77" s="307"/>
      <c r="C77" s="307"/>
      <c r="D77" s="307"/>
      <c r="E77" s="307"/>
      <c r="F77" s="307"/>
      <c r="G77" s="307"/>
      <c r="I77" s="312"/>
    </row>
    <row r="78" spans="1:12" x14ac:dyDescent="0.25">
      <c r="A78" s="307"/>
      <c r="B78" s="307"/>
      <c r="C78" s="307"/>
      <c r="D78" s="307"/>
      <c r="E78" s="307"/>
      <c r="F78" s="307"/>
      <c r="G78" s="307"/>
      <c r="I78" s="312"/>
      <c r="J78" s="311"/>
    </row>
    <row r="79" spans="1:12" x14ac:dyDescent="0.25">
      <c r="A79" s="307"/>
      <c r="B79" s="307"/>
      <c r="C79" s="307"/>
      <c r="D79" s="307"/>
      <c r="E79" s="307"/>
      <c r="F79" s="307"/>
      <c r="G79" s="307"/>
      <c r="I79" s="312"/>
      <c r="J79" s="311"/>
    </row>
    <row r="80" spans="1:12" x14ac:dyDescent="0.25">
      <c r="A80" s="307"/>
      <c r="B80" s="307"/>
      <c r="C80" s="307"/>
      <c r="D80" s="307"/>
      <c r="E80" s="307"/>
      <c r="F80" s="307"/>
      <c r="G80" s="307"/>
      <c r="I80" s="310"/>
    </row>
    <row r="81" spans="1:9" x14ac:dyDescent="0.25">
      <c r="A81" s="307"/>
      <c r="B81" s="307"/>
      <c r="C81" s="307"/>
      <c r="D81" s="307"/>
      <c r="E81" s="307"/>
      <c r="F81" s="307"/>
      <c r="G81" s="307"/>
      <c r="I81" s="309"/>
    </row>
    <row r="82" spans="1:9" x14ac:dyDescent="0.25">
      <c r="A82" s="307"/>
      <c r="B82" s="307"/>
      <c r="C82" s="307"/>
      <c r="D82" s="307"/>
      <c r="E82" s="307"/>
      <c r="F82" s="307"/>
      <c r="G82" s="307"/>
      <c r="I82" s="308"/>
    </row>
    <row r="83" spans="1:9" x14ac:dyDescent="0.25">
      <c r="A83" s="307"/>
      <c r="B83" s="307"/>
      <c r="C83" s="307"/>
      <c r="D83" s="307"/>
      <c r="E83" s="307"/>
      <c r="F83" s="307"/>
      <c r="G83" s="307"/>
      <c r="I83" s="308"/>
    </row>
    <row r="84" spans="1:9" x14ac:dyDescent="0.25">
      <c r="A84" s="307"/>
      <c r="B84" s="307"/>
      <c r="C84" s="307"/>
      <c r="D84" s="307"/>
      <c r="E84" s="307"/>
      <c r="F84" s="307"/>
      <c r="G84" s="307"/>
      <c r="I84" s="308"/>
    </row>
    <row r="85" spans="1:9" x14ac:dyDescent="0.25">
      <c r="A85" s="307"/>
      <c r="B85" s="307"/>
      <c r="C85" s="307"/>
      <c r="D85" s="307"/>
      <c r="E85" s="307"/>
      <c r="F85" s="307"/>
      <c r="G85" s="307"/>
      <c r="I85" s="308"/>
    </row>
    <row r="86" spans="1:9" x14ac:dyDescent="0.25">
      <c r="A86" s="307"/>
      <c r="B86" s="307"/>
      <c r="C86" s="307"/>
      <c r="D86" s="307"/>
      <c r="E86" s="307"/>
      <c r="F86" s="307"/>
      <c r="G86" s="307"/>
      <c r="I86" s="308"/>
    </row>
    <row r="87" spans="1:9" x14ac:dyDescent="0.25">
      <c r="A87" s="307"/>
      <c r="B87" s="307"/>
      <c r="C87" s="307"/>
      <c r="D87" s="307"/>
      <c r="E87" s="307"/>
      <c r="F87" s="307"/>
      <c r="G87" s="307"/>
      <c r="I87" s="308"/>
    </row>
    <row r="88" spans="1:9" x14ac:dyDescent="0.25">
      <c r="A88" s="307"/>
      <c r="B88" s="307"/>
      <c r="C88" s="307"/>
      <c r="D88" s="307"/>
      <c r="E88" s="307"/>
      <c r="F88" s="307"/>
      <c r="G88" s="307"/>
      <c r="I88" s="308"/>
    </row>
    <row r="89" spans="1:9" x14ac:dyDescent="0.25">
      <c r="A89" s="307"/>
      <c r="B89" s="307"/>
      <c r="C89" s="307"/>
      <c r="D89" s="307"/>
      <c r="E89" s="307"/>
      <c r="F89" s="307"/>
      <c r="G89" s="307"/>
      <c r="I89" s="308"/>
    </row>
    <row r="90" spans="1:9" x14ac:dyDescent="0.25">
      <c r="A90" s="307"/>
      <c r="B90" s="307"/>
      <c r="C90" s="307"/>
      <c r="D90" s="307"/>
      <c r="E90" s="307"/>
      <c r="F90" s="307"/>
      <c r="G90" s="307"/>
      <c r="I90" s="308"/>
    </row>
    <row r="91" spans="1:9" x14ac:dyDescent="0.25">
      <c r="A91" s="307"/>
      <c r="B91" s="307"/>
      <c r="C91" s="307"/>
      <c r="D91" s="307"/>
      <c r="E91" s="307"/>
      <c r="F91" s="307"/>
      <c r="G91" s="307"/>
      <c r="I91" s="308"/>
    </row>
    <row r="92" spans="1:9" x14ac:dyDescent="0.25">
      <c r="A92" s="307"/>
      <c r="B92" s="307"/>
      <c r="C92" s="307"/>
      <c r="D92" s="307"/>
      <c r="E92" s="307"/>
      <c r="F92" s="307"/>
      <c r="G92" s="307"/>
      <c r="I92" s="308"/>
    </row>
    <row r="93" spans="1:9" x14ac:dyDescent="0.25">
      <c r="A93" s="307"/>
      <c r="B93" s="307"/>
      <c r="C93" s="307"/>
      <c r="D93" s="307"/>
      <c r="E93" s="307"/>
      <c r="F93" s="307"/>
      <c r="G93" s="307"/>
      <c r="I93" s="308"/>
    </row>
    <row r="94" spans="1:9" x14ac:dyDescent="0.25">
      <c r="A94" s="307"/>
      <c r="B94" s="307"/>
      <c r="C94" s="307"/>
      <c r="D94" s="307"/>
      <c r="E94" s="307"/>
      <c r="F94" s="307"/>
      <c r="G94" s="307"/>
      <c r="I94" s="308"/>
    </row>
    <row r="95" spans="1:9" x14ac:dyDescent="0.25">
      <c r="A95" s="307"/>
      <c r="B95" s="307"/>
      <c r="C95" s="307"/>
      <c r="D95" s="307"/>
      <c r="E95" s="307"/>
      <c r="F95" s="307"/>
      <c r="G95" s="307"/>
      <c r="I95" s="308"/>
    </row>
    <row r="96" spans="1:9" x14ac:dyDescent="0.25">
      <c r="A96" s="307"/>
      <c r="B96" s="307"/>
      <c r="C96" s="307"/>
      <c r="D96" s="307"/>
      <c r="E96" s="307"/>
      <c r="F96" s="307"/>
      <c r="G96" s="307"/>
      <c r="I96" s="308"/>
    </row>
    <row r="97" spans="1:9" x14ac:dyDescent="0.25">
      <c r="A97" s="307"/>
      <c r="B97" s="307"/>
      <c r="C97" s="307"/>
      <c r="D97" s="307"/>
      <c r="E97" s="307"/>
      <c r="F97" s="307"/>
      <c r="G97" s="307"/>
      <c r="I97" s="308"/>
    </row>
    <row r="98" spans="1:9" x14ac:dyDescent="0.25">
      <c r="A98" s="307"/>
      <c r="B98" s="307"/>
      <c r="C98" s="307"/>
      <c r="D98" s="307"/>
      <c r="E98" s="307"/>
      <c r="F98" s="307"/>
      <c r="G98" s="307"/>
      <c r="I98" s="308"/>
    </row>
    <row r="99" spans="1:9" x14ac:dyDescent="0.25">
      <c r="A99" s="307"/>
      <c r="B99" s="307"/>
      <c r="C99" s="307"/>
      <c r="D99" s="307"/>
      <c r="E99" s="307"/>
      <c r="F99" s="307"/>
      <c r="G99" s="307"/>
      <c r="I99" s="308"/>
    </row>
    <row r="100" spans="1:9" x14ac:dyDescent="0.25">
      <c r="A100" s="307"/>
      <c r="B100" s="307"/>
      <c r="C100" s="307"/>
      <c r="D100" s="307"/>
      <c r="E100" s="307"/>
      <c r="F100" s="307"/>
      <c r="G100" s="307"/>
      <c r="I100" s="308"/>
    </row>
    <row r="101" spans="1:9" x14ac:dyDescent="0.25">
      <c r="A101" s="307"/>
      <c r="B101" s="307"/>
      <c r="C101" s="307"/>
      <c r="D101" s="307"/>
      <c r="E101" s="307"/>
      <c r="F101" s="307"/>
      <c r="G101" s="307"/>
      <c r="I101" s="308"/>
    </row>
    <row r="102" spans="1:9" x14ac:dyDescent="0.25">
      <c r="A102" s="307"/>
      <c r="B102" s="307"/>
      <c r="C102" s="307"/>
      <c r="D102" s="307"/>
      <c r="E102" s="307"/>
      <c r="F102" s="307"/>
      <c r="G102" s="307"/>
      <c r="I102" s="308"/>
    </row>
    <row r="103" spans="1:9" x14ac:dyDescent="0.25">
      <c r="A103" s="307"/>
      <c r="B103" s="307"/>
      <c r="C103" s="307"/>
      <c r="D103" s="307"/>
      <c r="E103" s="307"/>
      <c r="F103" s="307"/>
      <c r="G103" s="307"/>
      <c r="I103" s="308"/>
    </row>
    <row r="104" spans="1:9" x14ac:dyDescent="0.25">
      <c r="A104" s="307"/>
      <c r="B104" s="307"/>
      <c r="C104" s="307"/>
      <c r="D104" s="307"/>
      <c r="E104" s="307"/>
      <c r="F104" s="307"/>
      <c r="G104" s="307"/>
      <c r="I104" s="308"/>
    </row>
    <row r="105" spans="1:9" x14ac:dyDescent="0.25">
      <c r="A105" s="307"/>
      <c r="B105" s="307"/>
      <c r="C105" s="307"/>
      <c r="D105" s="307"/>
      <c r="E105" s="307"/>
      <c r="F105" s="307"/>
      <c r="G105" s="307"/>
      <c r="I105" s="308"/>
    </row>
    <row r="106" spans="1:9" x14ac:dyDescent="0.25">
      <c r="A106" s="307"/>
      <c r="B106" s="307"/>
      <c r="C106" s="307"/>
      <c r="D106" s="307"/>
      <c r="E106" s="307"/>
      <c r="F106" s="307"/>
      <c r="G106" s="307"/>
      <c r="I106" s="308"/>
    </row>
    <row r="107" spans="1:9" x14ac:dyDescent="0.25">
      <c r="A107" s="307"/>
      <c r="B107" s="307"/>
      <c r="C107" s="307"/>
      <c r="D107" s="307"/>
      <c r="E107" s="307"/>
      <c r="F107" s="307"/>
      <c r="G107" s="307"/>
      <c r="I107" s="308"/>
    </row>
    <row r="108" spans="1:9" x14ac:dyDescent="0.25">
      <c r="A108" s="307"/>
      <c r="B108" s="307"/>
      <c r="C108" s="307"/>
      <c r="D108" s="307"/>
      <c r="E108" s="307"/>
      <c r="F108" s="307"/>
      <c r="G108" s="307"/>
      <c r="I108" s="308"/>
    </row>
    <row r="109" spans="1:9" x14ac:dyDescent="0.25">
      <c r="A109" s="307"/>
      <c r="B109" s="307"/>
      <c r="C109" s="307"/>
      <c r="D109" s="307"/>
      <c r="E109" s="307"/>
      <c r="F109" s="307"/>
      <c r="G109" s="307"/>
      <c r="I109" s="308"/>
    </row>
    <row r="110" spans="1:9" x14ac:dyDescent="0.25">
      <c r="A110" s="307"/>
      <c r="B110" s="307"/>
      <c r="C110" s="307"/>
      <c r="D110" s="307"/>
      <c r="E110" s="307"/>
      <c r="F110" s="307"/>
      <c r="G110" s="307"/>
      <c r="I110" s="308"/>
    </row>
    <row r="111" spans="1:9" x14ac:dyDescent="0.25">
      <c r="A111" s="307"/>
      <c r="B111" s="307"/>
      <c r="C111" s="307"/>
      <c r="D111" s="307"/>
      <c r="E111" s="307"/>
      <c r="F111" s="307"/>
      <c r="G111" s="307"/>
      <c r="I111" s="308"/>
    </row>
    <row r="112" spans="1:9" x14ac:dyDescent="0.25">
      <c r="A112" s="307"/>
      <c r="B112" s="307"/>
      <c r="C112" s="307"/>
      <c r="D112" s="307"/>
      <c r="E112" s="307"/>
      <c r="F112" s="307"/>
      <c r="G112" s="307"/>
      <c r="I112" s="308"/>
    </row>
    <row r="113" spans="1:9" x14ac:dyDescent="0.25">
      <c r="A113" s="307"/>
      <c r="B113" s="307"/>
      <c r="C113" s="307"/>
      <c r="D113" s="307"/>
      <c r="E113" s="307"/>
      <c r="F113" s="307"/>
      <c r="G113" s="307"/>
      <c r="I113" s="308"/>
    </row>
    <row r="114" spans="1:9" x14ac:dyDescent="0.25">
      <c r="A114" s="307"/>
      <c r="B114" s="307"/>
      <c r="C114" s="307"/>
      <c r="D114" s="307"/>
      <c r="E114" s="307"/>
      <c r="F114" s="307"/>
      <c r="G114" s="307"/>
      <c r="I114" s="308"/>
    </row>
    <row r="115" spans="1:9" x14ac:dyDescent="0.25">
      <c r="A115" s="307"/>
      <c r="B115" s="307"/>
      <c r="C115" s="307"/>
      <c r="D115" s="307"/>
      <c r="E115" s="307"/>
      <c r="F115" s="307"/>
      <c r="G115" s="307"/>
      <c r="I115" s="308"/>
    </row>
    <row r="116" spans="1:9" x14ac:dyDescent="0.25">
      <c r="A116" s="307"/>
      <c r="B116" s="307"/>
      <c r="C116" s="307"/>
      <c r="D116" s="307"/>
      <c r="E116" s="307"/>
      <c r="F116" s="307"/>
      <c r="G116" s="307"/>
      <c r="I116" s="308"/>
    </row>
    <row r="117" spans="1:9" x14ac:dyDescent="0.25">
      <c r="A117" s="307"/>
      <c r="B117" s="307"/>
      <c r="C117" s="307"/>
      <c r="D117" s="307"/>
      <c r="E117" s="307"/>
      <c r="F117" s="307"/>
      <c r="G117" s="307"/>
      <c r="I117" s="308"/>
    </row>
    <row r="118" spans="1:9" x14ac:dyDescent="0.25">
      <c r="A118" s="307"/>
      <c r="B118" s="307"/>
      <c r="C118" s="307"/>
      <c r="D118" s="307"/>
      <c r="E118" s="307"/>
      <c r="F118" s="307"/>
      <c r="G118" s="307"/>
      <c r="I118" s="308"/>
    </row>
    <row r="119" spans="1:9" x14ac:dyDescent="0.25">
      <c r="A119" s="307"/>
      <c r="B119" s="307"/>
      <c r="C119" s="307"/>
      <c r="D119" s="307"/>
      <c r="E119" s="307"/>
      <c r="F119" s="307"/>
      <c r="G119" s="307"/>
      <c r="I119" s="308"/>
    </row>
    <row r="120" spans="1:9" x14ac:dyDescent="0.25">
      <c r="A120" s="307"/>
      <c r="B120" s="307"/>
      <c r="C120" s="307"/>
      <c r="D120" s="307"/>
      <c r="E120" s="307"/>
      <c r="F120" s="307"/>
      <c r="G120" s="307"/>
      <c r="I120" s="308"/>
    </row>
    <row r="121" spans="1:9" x14ac:dyDescent="0.25">
      <c r="A121" s="307"/>
      <c r="B121" s="307"/>
      <c r="C121" s="307"/>
      <c r="D121" s="307"/>
      <c r="E121" s="307"/>
      <c r="F121" s="307"/>
      <c r="G121" s="307"/>
      <c r="I121" s="308"/>
    </row>
    <row r="122" spans="1:9" x14ac:dyDescent="0.25">
      <c r="A122" s="307"/>
      <c r="B122" s="307"/>
      <c r="C122" s="307"/>
      <c r="D122" s="307"/>
      <c r="E122" s="307"/>
      <c r="F122" s="307"/>
      <c r="G122" s="307"/>
      <c r="I122" s="308"/>
    </row>
    <row r="123" spans="1:9" x14ac:dyDescent="0.25">
      <c r="A123" s="307"/>
      <c r="B123" s="307"/>
      <c r="C123" s="307"/>
      <c r="D123" s="307"/>
      <c r="E123" s="307"/>
      <c r="F123" s="307"/>
      <c r="G123" s="307"/>
      <c r="I123" s="308"/>
    </row>
    <row r="124" spans="1:9" x14ac:dyDescent="0.25">
      <c r="A124" s="307"/>
      <c r="B124" s="307"/>
      <c r="C124" s="307"/>
      <c r="D124" s="307"/>
      <c r="E124" s="307"/>
      <c r="F124" s="307"/>
      <c r="G124" s="307"/>
      <c r="I124" s="308"/>
    </row>
    <row r="125" spans="1:9" x14ac:dyDescent="0.25">
      <c r="A125" s="307"/>
      <c r="B125" s="307"/>
      <c r="C125" s="307"/>
      <c r="D125" s="307"/>
      <c r="E125" s="307"/>
      <c r="F125" s="307"/>
      <c r="G125" s="307"/>
      <c r="I125" s="308"/>
    </row>
    <row r="126" spans="1:9" x14ac:dyDescent="0.25">
      <c r="A126" s="307"/>
      <c r="B126" s="307"/>
      <c r="C126" s="307"/>
      <c r="D126" s="307"/>
      <c r="E126" s="307"/>
      <c r="F126" s="307"/>
      <c r="G126" s="307"/>
      <c r="I126" s="308"/>
    </row>
    <row r="127" spans="1:9" x14ac:dyDescent="0.25">
      <c r="A127" s="307"/>
      <c r="B127" s="307"/>
      <c r="C127" s="307"/>
      <c r="D127" s="307"/>
      <c r="E127" s="307"/>
      <c r="F127" s="307"/>
      <c r="G127" s="307"/>
      <c r="I127" s="308"/>
    </row>
    <row r="128" spans="1:9" x14ac:dyDescent="0.25">
      <c r="A128" s="307"/>
      <c r="B128" s="307"/>
      <c r="C128" s="307"/>
      <c r="D128" s="307"/>
      <c r="E128" s="307"/>
      <c r="F128" s="307"/>
      <c r="G128" s="307"/>
      <c r="I128" s="308"/>
    </row>
    <row r="129" spans="1:9" x14ac:dyDescent="0.25">
      <c r="A129" s="307"/>
      <c r="B129" s="307"/>
      <c r="C129" s="307"/>
      <c r="D129" s="307"/>
      <c r="E129" s="307"/>
      <c r="F129" s="307"/>
      <c r="G129" s="307"/>
      <c r="I129" s="308"/>
    </row>
    <row r="130" spans="1:9" x14ac:dyDescent="0.25">
      <c r="A130" s="307"/>
      <c r="B130" s="307"/>
      <c r="C130" s="307"/>
      <c r="D130" s="307"/>
      <c r="E130" s="307"/>
      <c r="F130" s="307"/>
      <c r="G130" s="307"/>
      <c r="I130" s="308"/>
    </row>
    <row r="131" spans="1:9" x14ac:dyDescent="0.25">
      <c r="A131" s="307"/>
      <c r="B131" s="307"/>
      <c r="C131" s="307"/>
      <c r="D131" s="307"/>
      <c r="E131" s="307"/>
      <c r="F131" s="307"/>
      <c r="G131" s="307"/>
      <c r="I131" s="308"/>
    </row>
    <row r="132" spans="1:9" x14ac:dyDescent="0.25">
      <c r="A132" s="307"/>
      <c r="B132" s="307"/>
      <c r="C132" s="307"/>
      <c r="D132" s="307"/>
      <c r="E132" s="307"/>
      <c r="F132" s="307"/>
      <c r="G132" s="307"/>
      <c r="I132" s="308"/>
    </row>
    <row r="133" spans="1:9" x14ac:dyDescent="0.25">
      <c r="A133" s="307"/>
      <c r="B133" s="307"/>
      <c r="C133" s="307"/>
      <c r="D133" s="307"/>
      <c r="E133" s="307"/>
      <c r="F133" s="307"/>
      <c r="G133" s="307"/>
      <c r="I133" s="308"/>
    </row>
    <row r="134" spans="1:9" x14ac:dyDescent="0.25">
      <c r="A134" s="307"/>
      <c r="B134" s="307"/>
      <c r="C134" s="307"/>
      <c r="D134" s="307"/>
      <c r="E134" s="307"/>
      <c r="F134" s="307"/>
      <c r="G134" s="307"/>
      <c r="I134" s="308"/>
    </row>
    <row r="135" spans="1:9" x14ac:dyDescent="0.25">
      <c r="A135" s="307"/>
      <c r="B135" s="307"/>
      <c r="C135" s="307"/>
      <c r="D135" s="307"/>
      <c r="E135" s="307"/>
      <c r="F135" s="307"/>
      <c r="G135" s="307"/>
      <c r="I135" s="308"/>
    </row>
    <row r="136" spans="1:9" x14ac:dyDescent="0.25">
      <c r="A136" s="307"/>
      <c r="B136" s="307"/>
      <c r="C136" s="307"/>
      <c r="D136" s="307"/>
      <c r="E136" s="307"/>
      <c r="F136" s="307"/>
      <c r="G136" s="307"/>
      <c r="I136" s="308"/>
    </row>
    <row r="137" spans="1:9" x14ac:dyDescent="0.25">
      <c r="A137" s="307"/>
      <c r="B137" s="307"/>
      <c r="C137" s="307"/>
      <c r="D137" s="307"/>
      <c r="E137" s="307"/>
      <c r="F137" s="307"/>
      <c r="G137" s="307"/>
      <c r="I137" s="308"/>
    </row>
    <row r="138" spans="1:9" x14ac:dyDescent="0.25">
      <c r="A138" s="307"/>
      <c r="B138" s="307"/>
      <c r="C138" s="307"/>
      <c r="D138" s="307"/>
      <c r="E138" s="307"/>
      <c r="F138" s="307"/>
      <c r="G138" s="307"/>
      <c r="I138" s="308"/>
    </row>
    <row r="139" spans="1:9" x14ac:dyDescent="0.25">
      <c r="A139" s="307"/>
      <c r="B139" s="307"/>
      <c r="C139" s="307"/>
      <c r="D139" s="307"/>
      <c r="E139" s="307"/>
      <c r="F139" s="307"/>
      <c r="G139" s="307"/>
      <c r="I139" s="308"/>
    </row>
    <row r="140" spans="1:9" x14ac:dyDescent="0.25">
      <c r="A140" s="307"/>
      <c r="B140" s="307"/>
      <c r="C140" s="307"/>
      <c r="D140" s="307"/>
      <c r="E140" s="307"/>
      <c r="F140" s="307"/>
      <c r="G140" s="307"/>
      <c r="I140" s="308"/>
    </row>
    <row r="141" spans="1:9" x14ac:dyDescent="0.25">
      <c r="A141" s="307"/>
      <c r="B141" s="307"/>
      <c r="C141" s="307"/>
      <c r="D141" s="307"/>
      <c r="E141" s="307"/>
      <c r="F141" s="307"/>
      <c r="G141" s="307"/>
      <c r="I141" s="308"/>
    </row>
    <row r="142" spans="1:9" x14ac:dyDescent="0.25">
      <c r="A142" s="307"/>
      <c r="B142" s="307"/>
      <c r="C142" s="307"/>
      <c r="D142" s="307"/>
      <c r="E142" s="307"/>
      <c r="F142" s="307"/>
      <c r="G142" s="307"/>
      <c r="I142" s="308"/>
    </row>
    <row r="143" spans="1:9" x14ac:dyDescent="0.25">
      <c r="A143" s="307"/>
      <c r="B143" s="307"/>
      <c r="C143" s="307"/>
      <c r="D143" s="307"/>
      <c r="E143" s="307"/>
      <c r="F143" s="307"/>
      <c r="G143" s="307"/>
      <c r="I143" s="308"/>
    </row>
    <row r="144" spans="1:9" x14ac:dyDescent="0.25">
      <c r="A144" s="307"/>
      <c r="B144" s="307"/>
      <c r="C144" s="307"/>
      <c r="D144" s="307"/>
      <c r="E144" s="307"/>
      <c r="F144" s="307"/>
      <c r="G144" s="307"/>
      <c r="I144" s="308"/>
    </row>
    <row r="145" spans="1:9" x14ac:dyDescent="0.25">
      <c r="A145" s="307"/>
      <c r="B145" s="307"/>
      <c r="C145" s="307"/>
      <c r="D145" s="307"/>
      <c r="E145" s="307"/>
      <c r="F145" s="307"/>
      <c r="G145" s="307"/>
      <c r="I145" s="308"/>
    </row>
    <row r="146" spans="1:9" x14ac:dyDescent="0.25">
      <c r="A146" s="307"/>
      <c r="B146" s="307"/>
      <c r="C146" s="307"/>
      <c r="D146" s="307"/>
      <c r="E146" s="307"/>
      <c r="F146" s="307"/>
      <c r="G146" s="307"/>
      <c r="I146" s="308"/>
    </row>
    <row r="147" spans="1:9" x14ac:dyDescent="0.25">
      <c r="A147" s="307"/>
      <c r="B147" s="307"/>
      <c r="C147" s="307"/>
      <c r="D147" s="307"/>
      <c r="E147" s="307"/>
      <c r="F147" s="307"/>
      <c r="G147" s="307"/>
      <c r="I147" s="308"/>
    </row>
    <row r="148" spans="1:9" x14ac:dyDescent="0.25">
      <c r="A148" s="307"/>
      <c r="B148" s="307"/>
      <c r="C148" s="307"/>
      <c r="D148" s="307"/>
      <c r="E148" s="307"/>
      <c r="F148" s="307"/>
      <c r="G148" s="307"/>
      <c r="I148" s="308"/>
    </row>
    <row r="149" spans="1:9" x14ac:dyDescent="0.25">
      <c r="A149" s="307"/>
      <c r="B149" s="307"/>
      <c r="C149" s="307"/>
      <c r="D149" s="307"/>
      <c r="E149" s="307"/>
      <c r="F149" s="307"/>
      <c r="G149" s="307"/>
      <c r="I149" s="308"/>
    </row>
    <row r="150" spans="1:9" x14ac:dyDescent="0.25">
      <c r="A150" s="307"/>
      <c r="B150" s="307"/>
      <c r="C150" s="307"/>
      <c r="D150" s="307"/>
      <c r="E150" s="307"/>
      <c r="F150" s="307"/>
      <c r="G150" s="307"/>
      <c r="I150" s="308"/>
    </row>
    <row r="151" spans="1:9" x14ac:dyDescent="0.25">
      <c r="A151" s="307"/>
      <c r="B151" s="307"/>
      <c r="C151" s="307"/>
      <c r="D151" s="307"/>
      <c r="E151" s="307"/>
      <c r="F151" s="307"/>
      <c r="G151" s="307"/>
      <c r="I151" s="308"/>
    </row>
    <row r="152" spans="1:9" x14ac:dyDescent="0.25">
      <c r="A152" s="307"/>
      <c r="B152" s="307"/>
      <c r="C152" s="307"/>
      <c r="D152" s="307"/>
      <c r="E152" s="307"/>
      <c r="F152" s="307"/>
      <c r="G152" s="307"/>
      <c r="I152" s="308"/>
    </row>
    <row r="153" spans="1:9" x14ac:dyDescent="0.25">
      <c r="A153" s="307"/>
      <c r="B153" s="307"/>
      <c r="C153" s="307"/>
      <c r="D153" s="307"/>
      <c r="E153" s="307"/>
      <c r="F153" s="307"/>
      <c r="G153" s="307"/>
      <c r="I153" s="308"/>
    </row>
    <row r="154" spans="1:9" x14ac:dyDescent="0.25">
      <c r="A154" s="307"/>
      <c r="B154" s="307"/>
      <c r="C154" s="307"/>
      <c r="D154" s="307"/>
      <c r="E154" s="307"/>
      <c r="F154" s="307"/>
      <c r="G154" s="307"/>
      <c r="I154" s="308"/>
    </row>
    <row r="155" spans="1:9" x14ac:dyDescent="0.25">
      <c r="A155" s="307"/>
      <c r="B155" s="307"/>
      <c r="C155" s="307"/>
      <c r="D155" s="307"/>
      <c r="E155" s="307"/>
      <c r="F155" s="307"/>
      <c r="G155" s="307"/>
      <c r="I155" s="308"/>
    </row>
    <row r="156" spans="1:9" x14ac:dyDescent="0.25">
      <c r="A156" s="307"/>
      <c r="B156" s="307"/>
      <c r="C156" s="307"/>
      <c r="D156" s="307"/>
      <c r="E156" s="307"/>
      <c r="F156" s="307"/>
      <c r="G156" s="307"/>
      <c r="I156" s="308"/>
    </row>
    <row r="157" spans="1:9" x14ac:dyDescent="0.25">
      <c r="A157" s="307"/>
      <c r="B157" s="307"/>
      <c r="C157" s="307"/>
      <c r="D157" s="307"/>
      <c r="E157" s="307"/>
      <c r="F157" s="307"/>
      <c r="G157" s="307"/>
      <c r="I157" s="308"/>
    </row>
    <row r="158" spans="1:9" x14ac:dyDescent="0.25">
      <c r="A158" s="307"/>
      <c r="B158" s="307"/>
      <c r="C158" s="307"/>
      <c r="D158" s="307"/>
      <c r="E158" s="307"/>
      <c r="F158" s="307"/>
      <c r="G158" s="307"/>
      <c r="I158" s="308"/>
    </row>
    <row r="159" spans="1:9" x14ac:dyDescent="0.25">
      <c r="A159" s="307"/>
      <c r="B159" s="307"/>
      <c r="C159" s="307"/>
      <c r="D159" s="307"/>
      <c r="E159" s="307"/>
      <c r="F159" s="307"/>
      <c r="G159" s="307"/>
      <c r="I159" s="308"/>
    </row>
    <row r="160" spans="1:9" x14ac:dyDescent="0.25">
      <c r="A160" s="307"/>
      <c r="B160" s="307"/>
      <c r="C160" s="307"/>
      <c r="D160" s="307"/>
      <c r="E160" s="307"/>
      <c r="F160" s="307"/>
      <c r="G160" s="307"/>
      <c r="I160" s="308"/>
    </row>
    <row r="161" spans="1:9" x14ac:dyDescent="0.25">
      <c r="A161" s="307"/>
      <c r="B161" s="307"/>
      <c r="C161" s="307"/>
      <c r="D161" s="307"/>
      <c r="E161" s="307"/>
      <c r="F161" s="307"/>
      <c r="G161" s="307"/>
      <c r="I161" s="308"/>
    </row>
    <row r="162" spans="1:9" x14ac:dyDescent="0.25">
      <c r="A162" s="307"/>
      <c r="B162" s="307"/>
      <c r="C162" s="307"/>
      <c r="D162" s="307"/>
      <c r="E162" s="307"/>
      <c r="F162" s="307"/>
      <c r="G162" s="307"/>
      <c r="I162" s="308"/>
    </row>
    <row r="163" spans="1:9" x14ac:dyDescent="0.25">
      <c r="A163" s="307"/>
      <c r="B163" s="307"/>
      <c r="C163" s="307"/>
      <c r="D163" s="307"/>
      <c r="E163" s="307"/>
      <c r="F163" s="307"/>
      <c r="G163" s="307"/>
      <c r="I163" s="308"/>
    </row>
    <row r="164" spans="1:9" x14ac:dyDescent="0.25">
      <c r="A164" s="307"/>
      <c r="B164" s="307"/>
      <c r="C164" s="307"/>
      <c r="D164" s="307"/>
      <c r="E164" s="307"/>
      <c r="F164" s="307"/>
      <c r="G164" s="307"/>
      <c r="I164" s="308"/>
    </row>
    <row r="165" spans="1:9" x14ac:dyDescent="0.25">
      <c r="A165" s="307"/>
      <c r="B165" s="307"/>
      <c r="C165" s="307"/>
      <c r="D165" s="307"/>
      <c r="E165" s="307"/>
      <c r="F165" s="307"/>
      <c r="G165" s="307"/>
      <c r="I165" s="308"/>
    </row>
    <row r="166" spans="1:9" x14ac:dyDescent="0.25">
      <c r="A166" s="307"/>
      <c r="B166" s="307"/>
      <c r="C166" s="307"/>
      <c r="D166" s="307"/>
      <c r="E166" s="307"/>
      <c r="F166" s="307"/>
      <c r="G166" s="307"/>
      <c r="I166" s="308"/>
    </row>
    <row r="167" spans="1:9" x14ac:dyDescent="0.25">
      <c r="A167" s="307"/>
      <c r="B167" s="307"/>
      <c r="C167" s="307"/>
      <c r="D167" s="307"/>
      <c r="E167" s="307"/>
      <c r="F167" s="307"/>
      <c r="G167" s="307"/>
      <c r="I167" s="308"/>
    </row>
    <row r="168" spans="1:9" x14ac:dyDescent="0.25">
      <c r="A168" s="307"/>
      <c r="B168" s="307"/>
      <c r="C168" s="307"/>
      <c r="D168" s="307"/>
      <c r="E168" s="307"/>
      <c r="F168" s="307"/>
      <c r="G168" s="307"/>
      <c r="I168" s="308"/>
    </row>
    <row r="169" spans="1:9" x14ac:dyDescent="0.25">
      <c r="A169" s="307"/>
      <c r="B169" s="307"/>
      <c r="C169" s="307"/>
      <c r="D169" s="307"/>
      <c r="E169" s="307"/>
      <c r="F169" s="307"/>
      <c r="G169" s="307"/>
      <c r="I169" s="308"/>
    </row>
    <row r="170" spans="1:9" x14ac:dyDescent="0.25">
      <c r="A170" s="307"/>
      <c r="B170" s="307"/>
      <c r="C170" s="307"/>
      <c r="D170" s="307"/>
      <c r="E170" s="307"/>
      <c r="F170" s="307"/>
      <c r="G170" s="307"/>
      <c r="I170" s="308"/>
    </row>
    <row r="171" spans="1:9" x14ac:dyDescent="0.25">
      <c r="A171" s="307"/>
      <c r="B171" s="307"/>
      <c r="C171" s="307"/>
      <c r="D171" s="307"/>
      <c r="E171" s="307"/>
      <c r="F171" s="307"/>
      <c r="G171" s="307"/>
      <c r="I171" s="308"/>
    </row>
    <row r="172" spans="1:9" x14ac:dyDescent="0.25">
      <c r="A172" s="307"/>
      <c r="B172" s="307"/>
      <c r="C172" s="307"/>
      <c r="D172" s="307"/>
      <c r="E172" s="307"/>
      <c r="F172" s="307"/>
      <c r="G172" s="307"/>
      <c r="I172" s="308"/>
    </row>
    <row r="173" spans="1:9" x14ac:dyDescent="0.25">
      <c r="A173" s="307"/>
      <c r="B173" s="307"/>
      <c r="C173" s="307"/>
      <c r="D173" s="307"/>
      <c r="E173" s="307"/>
      <c r="F173" s="307"/>
      <c r="G173" s="307"/>
      <c r="I173" s="308"/>
    </row>
    <row r="174" spans="1:9" x14ac:dyDescent="0.25">
      <c r="A174" s="307"/>
      <c r="B174" s="307"/>
      <c r="C174" s="307"/>
      <c r="D174" s="307"/>
      <c r="E174" s="307"/>
      <c r="F174" s="307"/>
      <c r="G174" s="307"/>
      <c r="I174" s="308"/>
    </row>
    <row r="175" spans="1:9" x14ac:dyDescent="0.25">
      <c r="A175" s="307"/>
      <c r="B175" s="307"/>
      <c r="C175" s="307"/>
      <c r="D175" s="307"/>
      <c r="E175" s="307"/>
      <c r="F175" s="307"/>
      <c r="G175" s="307"/>
      <c r="I175" s="308"/>
    </row>
    <row r="176" spans="1:9" x14ac:dyDescent="0.25">
      <c r="A176" s="307"/>
      <c r="B176" s="307"/>
      <c r="C176" s="307"/>
      <c r="D176" s="307"/>
      <c r="E176" s="307"/>
      <c r="F176" s="307"/>
      <c r="G176" s="307"/>
      <c r="I176" s="308"/>
    </row>
    <row r="177" spans="1:9" x14ac:dyDescent="0.25">
      <c r="A177" s="307"/>
      <c r="B177" s="307"/>
      <c r="C177" s="307"/>
      <c r="D177" s="307"/>
      <c r="E177" s="307"/>
      <c r="F177" s="307"/>
      <c r="G177" s="307"/>
      <c r="I177" s="308"/>
    </row>
    <row r="178" spans="1:9" x14ac:dyDescent="0.25">
      <c r="A178" s="307"/>
      <c r="B178" s="307"/>
      <c r="C178" s="307"/>
      <c r="D178" s="307"/>
      <c r="E178" s="307"/>
      <c r="F178" s="307"/>
      <c r="G178" s="307"/>
      <c r="I178" s="308"/>
    </row>
    <row r="179" spans="1:9" x14ac:dyDescent="0.25">
      <c r="A179" s="307"/>
      <c r="B179" s="307"/>
      <c r="C179" s="307"/>
      <c r="D179" s="307"/>
      <c r="E179" s="307"/>
      <c r="F179" s="307"/>
      <c r="G179" s="307"/>
      <c r="I179" s="308"/>
    </row>
    <row r="180" spans="1:9" x14ac:dyDescent="0.25">
      <c r="A180" s="307"/>
      <c r="B180" s="307"/>
      <c r="C180" s="307"/>
      <c r="D180" s="307"/>
      <c r="E180" s="307"/>
      <c r="F180" s="307"/>
      <c r="G180" s="307"/>
      <c r="I180" s="308"/>
    </row>
    <row r="181" spans="1:9" x14ac:dyDescent="0.25">
      <c r="A181" s="307"/>
      <c r="B181" s="307"/>
      <c r="C181" s="307"/>
      <c r="D181" s="307"/>
      <c r="E181" s="307"/>
      <c r="F181" s="307"/>
      <c r="G181" s="307"/>
      <c r="I181" s="308"/>
    </row>
    <row r="182" spans="1:9" x14ac:dyDescent="0.25">
      <c r="A182" s="307"/>
      <c r="B182" s="307"/>
      <c r="C182" s="307"/>
      <c r="D182" s="307"/>
      <c r="E182" s="307"/>
      <c r="F182" s="307"/>
      <c r="G182" s="307"/>
      <c r="I182" s="308"/>
    </row>
    <row r="183" spans="1:9" x14ac:dyDescent="0.25">
      <c r="A183" s="307"/>
      <c r="B183" s="307"/>
      <c r="C183" s="307"/>
      <c r="D183" s="307"/>
      <c r="E183" s="307"/>
      <c r="F183" s="307"/>
      <c r="G183" s="307"/>
      <c r="I183" s="308"/>
    </row>
    <row r="184" spans="1:9" x14ac:dyDescent="0.25">
      <c r="A184" s="307"/>
      <c r="B184" s="307"/>
      <c r="C184" s="307"/>
      <c r="D184" s="307"/>
      <c r="E184" s="307"/>
      <c r="F184" s="307"/>
      <c r="G184" s="307"/>
      <c r="I184" s="308"/>
    </row>
    <row r="185" spans="1:9" x14ac:dyDescent="0.25">
      <c r="A185" s="307"/>
      <c r="B185" s="307"/>
      <c r="C185" s="307"/>
      <c r="D185" s="307"/>
      <c r="E185" s="307"/>
      <c r="F185" s="307"/>
      <c r="G185" s="307"/>
      <c r="I185" s="308"/>
    </row>
    <row r="186" spans="1:9" x14ac:dyDescent="0.25">
      <c r="A186" s="307"/>
      <c r="B186" s="307"/>
      <c r="C186" s="307"/>
      <c r="D186" s="307"/>
      <c r="E186" s="307"/>
      <c r="F186" s="307"/>
      <c r="G186" s="307"/>
      <c r="I186" s="308"/>
    </row>
    <row r="187" spans="1:9" x14ac:dyDescent="0.25">
      <c r="A187" s="307"/>
      <c r="B187" s="307"/>
      <c r="C187" s="307"/>
      <c r="D187" s="307"/>
      <c r="E187" s="307"/>
      <c r="F187" s="307"/>
      <c r="G187" s="307"/>
      <c r="I187" s="308"/>
    </row>
    <row r="188" spans="1:9" x14ac:dyDescent="0.25">
      <c r="A188" s="307"/>
      <c r="B188" s="307"/>
      <c r="C188" s="307"/>
      <c r="D188" s="307"/>
      <c r="E188" s="307"/>
      <c r="F188" s="307"/>
      <c r="G188" s="307"/>
      <c r="I188" s="308"/>
    </row>
    <row r="189" spans="1:9" x14ac:dyDescent="0.25">
      <c r="A189" s="307"/>
      <c r="B189" s="307"/>
      <c r="C189" s="307"/>
      <c r="D189" s="307"/>
      <c r="E189" s="307"/>
      <c r="F189" s="307"/>
      <c r="G189" s="307"/>
      <c r="I189" s="308"/>
    </row>
    <row r="190" spans="1:9" x14ac:dyDescent="0.25">
      <c r="A190" s="307"/>
      <c r="B190" s="307"/>
      <c r="C190" s="307"/>
      <c r="D190" s="307"/>
      <c r="E190" s="307"/>
      <c r="F190" s="307"/>
      <c r="G190" s="307"/>
      <c r="I190" s="308"/>
    </row>
    <row r="191" spans="1:9" x14ac:dyDescent="0.25">
      <c r="A191" s="307"/>
      <c r="B191" s="307"/>
      <c r="C191" s="307"/>
      <c r="D191" s="307"/>
      <c r="E191" s="307"/>
      <c r="F191" s="307"/>
      <c r="G191" s="307"/>
      <c r="I191" s="308"/>
    </row>
    <row r="192" spans="1:9" x14ac:dyDescent="0.25">
      <c r="A192" s="307"/>
      <c r="B192" s="307"/>
      <c r="C192" s="307"/>
      <c r="D192" s="307"/>
      <c r="E192" s="307"/>
      <c r="F192" s="307"/>
      <c r="G192" s="307"/>
      <c r="I192" s="308"/>
    </row>
    <row r="193" spans="1:9" x14ac:dyDescent="0.25">
      <c r="A193" s="307"/>
      <c r="B193" s="307"/>
      <c r="C193" s="307"/>
      <c r="D193" s="307"/>
      <c r="E193" s="307"/>
      <c r="F193" s="307"/>
      <c r="G193" s="307"/>
      <c r="I193" s="308"/>
    </row>
    <row r="194" spans="1:9" x14ac:dyDescent="0.25">
      <c r="A194" s="307"/>
      <c r="B194" s="307"/>
      <c r="C194" s="307"/>
      <c r="D194" s="307"/>
      <c r="E194" s="307"/>
      <c r="F194" s="307"/>
      <c r="G194" s="307"/>
      <c r="I194" s="308"/>
    </row>
    <row r="195" spans="1:9" x14ac:dyDescent="0.25">
      <c r="A195" s="307"/>
      <c r="B195" s="307"/>
      <c r="C195" s="307"/>
      <c r="D195" s="307"/>
      <c r="E195" s="307"/>
      <c r="F195" s="307"/>
      <c r="G195" s="307"/>
      <c r="I195" s="308"/>
    </row>
    <row r="196" spans="1:9" x14ac:dyDescent="0.25">
      <c r="A196" s="307"/>
      <c r="B196" s="307"/>
      <c r="C196" s="307"/>
      <c r="D196" s="307"/>
      <c r="E196" s="307"/>
      <c r="F196" s="307"/>
      <c r="G196" s="307"/>
      <c r="I196" s="308"/>
    </row>
    <row r="197" spans="1:9" x14ac:dyDescent="0.25">
      <c r="A197" s="307"/>
      <c r="B197" s="307"/>
      <c r="C197" s="307"/>
      <c r="D197" s="307"/>
      <c r="E197" s="307"/>
      <c r="F197" s="307"/>
      <c r="G197" s="307"/>
      <c r="I197" s="308"/>
    </row>
    <row r="198" spans="1:9" x14ac:dyDescent="0.25">
      <c r="A198" s="307"/>
      <c r="B198" s="307"/>
      <c r="C198" s="307"/>
      <c r="D198" s="307"/>
      <c r="E198" s="307"/>
      <c r="F198" s="307"/>
      <c r="G198" s="307"/>
      <c r="I198" s="308"/>
    </row>
    <row r="199" spans="1:9" x14ac:dyDescent="0.25">
      <c r="A199" s="307"/>
      <c r="B199" s="307"/>
      <c r="C199" s="307"/>
      <c r="D199" s="307"/>
      <c r="E199" s="307"/>
      <c r="F199" s="307"/>
      <c r="G199" s="307"/>
      <c r="I199" s="308"/>
    </row>
    <row r="200" spans="1:9" x14ac:dyDescent="0.25">
      <c r="A200" s="307"/>
      <c r="B200" s="307"/>
      <c r="C200" s="307"/>
      <c r="D200" s="307"/>
      <c r="E200" s="307"/>
      <c r="F200" s="307"/>
      <c r="G200" s="307"/>
      <c r="I200" s="308"/>
    </row>
    <row r="201" spans="1:9" x14ac:dyDescent="0.25">
      <c r="A201" s="307"/>
      <c r="B201" s="307"/>
      <c r="C201" s="307"/>
      <c r="D201" s="307"/>
      <c r="E201" s="307"/>
      <c r="F201" s="307"/>
      <c r="G201" s="307"/>
      <c r="I201" s="308"/>
    </row>
    <row r="202" spans="1:9" x14ac:dyDescent="0.25">
      <c r="A202" s="307"/>
      <c r="B202" s="307"/>
      <c r="C202" s="307"/>
      <c r="D202" s="307"/>
      <c r="E202" s="307"/>
      <c r="F202" s="307"/>
      <c r="G202" s="307"/>
      <c r="I202" s="308"/>
    </row>
    <row r="203" spans="1:9" x14ac:dyDescent="0.25">
      <c r="A203" s="307"/>
      <c r="B203" s="307"/>
      <c r="C203" s="307"/>
      <c r="D203" s="307"/>
      <c r="E203" s="307"/>
      <c r="F203" s="307"/>
      <c r="G203" s="307"/>
      <c r="I203" s="308"/>
    </row>
    <row r="204" spans="1:9" x14ac:dyDescent="0.25">
      <c r="A204" s="307"/>
      <c r="B204" s="307"/>
      <c r="C204" s="307"/>
      <c r="D204" s="307"/>
      <c r="E204" s="307"/>
      <c r="F204" s="307"/>
      <c r="G204" s="307"/>
      <c r="I204" s="308"/>
    </row>
    <row r="205" spans="1:9" x14ac:dyDescent="0.25">
      <c r="A205" s="307"/>
      <c r="B205" s="307"/>
      <c r="C205" s="307"/>
      <c r="D205" s="307"/>
      <c r="E205" s="307"/>
      <c r="F205" s="307"/>
      <c r="G205" s="307"/>
      <c r="I205" s="308"/>
    </row>
    <row r="206" spans="1:9" x14ac:dyDescent="0.25">
      <c r="A206" s="307"/>
      <c r="B206" s="307"/>
      <c r="C206" s="307"/>
      <c r="D206" s="307"/>
      <c r="E206" s="307"/>
      <c r="F206" s="307"/>
      <c r="G206" s="307"/>
      <c r="I206" s="308"/>
    </row>
    <row r="207" spans="1:9" x14ac:dyDescent="0.25">
      <c r="A207" s="307"/>
      <c r="B207" s="307"/>
      <c r="C207" s="307"/>
      <c r="D207" s="307"/>
      <c r="E207" s="307"/>
      <c r="F207" s="307"/>
      <c r="G207" s="307"/>
      <c r="I207" s="308"/>
    </row>
    <row r="208" spans="1:9" x14ac:dyDescent="0.25">
      <c r="A208" s="307"/>
      <c r="B208" s="307"/>
      <c r="C208" s="307"/>
      <c r="D208" s="307"/>
      <c r="E208" s="307"/>
      <c r="F208" s="307"/>
      <c r="G208" s="307"/>
      <c r="I208" s="308"/>
    </row>
    <row r="209" spans="1:9" x14ac:dyDescent="0.25">
      <c r="A209" s="307"/>
      <c r="B209" s="307"/>
      <c r="C209" s="307"/>
      <c r="D209" s="307"/>
      <c r="E209" s="307"/>
      <c r="F209" s="307"/>
      <c r="G209" s="307"/>
      <c r="I209" s="308"/>
    </row>
    <row r="210" spans="1:9" x14ac:dyDescent="0.25">
      <c r="A210" s="307"/>
      <c r="B210" s="307"/>
      <c r="C210" s="307"/>
      <c r="D210" s="307"/>
      <c r="E210" s="307"/>
      <c r="F210" s="307"/>
      <c r="G210" s="307"/>
      <c r="I210" s="308"/>
    </row>
    <row r="211" spans="1:9" x14ac:dyDescent="0.25">
      <c r="A211" s="307"/>
      <c r="B211" s="307"/>
      <c r="C211" s="307"/>
      <c r="D211" s="307"/>
      <c r="E211" s="307"/>
      <c r="F211" s="307"/>
      <c r="G211" s="307"/>
      <c r="I211" s="308"/>
    </row>
    <row r="212" spans="1:9" x14ac:dyDescent="0.25">
      <c r="A212" s="307"/>
      <c r="B212" s="307"/>
      <c r="C212" s="307"/>
      <c r="D212" s="307"/>
      <c r="E212" s="307"/>
      <c r="F212" s="307"/>
      <c r="G212" s="307"/>
      <c r="I212" s="308"/>
    </row>
    <row r="213" spans="1:9" x14ac:dyDescent="0.25">
      <c r="A213" s="307"/>
      <c r="B213" s="307"/>
      <c r="C213" s="307"/>
      <c r="D213" s="307"/>
      <c r="E213" s="307"/>
      <c r="F213" s="307"/>
      <c r="G213" s="307"/>
      <c r="I213" s="308"/>
    </row>
    <row r="214" spans="1:9" x14ac:dyDescent="0.25">
      <c r="A214" s="307"/>
      <c r="B214" s="307"/>
      <c r="C214" s="307"/>
      <c r="D214" s="307"/>
      <c r="E214" s="307"/>
      <c r="F214" s="307"/>
      <c r="G214" s="307"/>
      <c r="I214" s="308"/>
    </row>
    <row r="215" spans="1:9" x14ac:dyDescent="0.25">
      <c r="A215" s="307"/>
      <c r="B215" s="307"/>
      <c r="C215" s="307"/>
      <c r="D215" s="307"/>
      <c r="E215" s="307"/>
      <c r="F215" s="307"/>
      <c r="G215" s="307"/>
      <c r="I215" s="308"/>
    </row>
    <row r="216" spans="1:9" x14ac:dyDescent="0.25">
      <c r="A216" s="307"/>
      <c r="B216" s="307"/>
      <c r="C216" s="307"/>
      <c r="D216" s="307"/>
      <c r="E216" s="307"/>
      <c r="F216" s="307"/>
      <c r="G216" s="307"/>
      <c r="I216" s="308"/>
    </row>
    <row r="217" spans="1:9" x14ac:dyDescent="0.25">
      <c r="A217" s="307"/>
      <c r="B217" s="307"/>
      <c r="C217" s="307"/>
      <c r="D217" s="307"/>
      <c r="E217" s="307"/>
      <c r="F217" s="307"/>
      <c r="G217" s="307"/>
      <c r="I217" s="308"/>
    </row>
    <row r="218" spans="1:9" x14ac:dyDescent="0.25">
      <c r="A218" s="307"/>
      <c r="B218" s="307"/>
      <c r="C218" s="307"/>
      <c r="D218" s="307"/>
      <c r="E218" s="307"/>
      <c r="F218" s="307"/>
      <c r="G218" s="307"/>
      <c r="I218" s="308"/>
    </row>
    <row r="219" spans="1:9" x14ac:dyDescent="0.25">
      <c r="A219" s="307"/>
      <c r="B219" s="307"/>
      <c r="C219" s="307"/>
      <c r="D219" s="307"/>
      <c r="E219" s="307"/>
      <c r="F219" s="307"/>
      <c r="G219" s="307"/>
      <c r="I219" s="308"/>
    </row>
    <row r="220" spans="1:9" x14ac:dyDescent="0.25">
      <c r="A220" s="307"/>
      <c r="B220" s="307"/>
      <c r="C220" s="307"/>
      <c r="D220" s="307"/>
      <c r="E220" s="307"/>
      <c r="F220" s="307"/>
      <c r="G220" s="307"/>
    </row>
    <row r="221" spans="1:9" x14ac:dyDescent="0.25">
      <c r="A221" s="307"/>
      <c r="B221" s="307"/>
      <c r="C221" s="307"/>
      <c r="D221" s="307"/>
      <c r="E221" s="307"/>
      <c r="F221" s="307"/>
      <c r="G221" s="307"/>
    </row>
    <row r="222" spans="1:9" x14ac:dyDescent="0.25">
      <c r="A222" s="307"/>
      <c r="B222" s="307"/>
      <c r="C222" s="307"/>
      <c r="D222" s="307"/>
      <c r="E222" s="307"/>
      <c r="F222" s="307"/>
      <c r="G222" s="307"/>
    </row>
    <row r="223" spans="1:9" x14ac:dyDescent="0.25">
      <c r="A223" s="307"/>
      <c r="B223" s="307"/>
      <c r="C223" s="307"/>
      <c r="D223" s="307"/>
      <c r="E223" s="307"/>
      <c r="F223" s="307"/>
      <c r="G223" s="307"/>
    </row>
    <row r="224" spans="1:9" x14ac:dyDescent="0.25">
      <c r="A224" s="307"/>
      <c r="B224" s="307"/>
      <c r="C224" s="307"/>
      <c r="D224" s="307"/>
      <c r="E224" s="307"/>
      <c r="F224" s="307"/>
      <c r="G224" s="307"/>
    </row>
    <row r="225" spans="1:7" x14ac:dyDescent="0.25">
      <c r="A225" s="307"/>
      <c r="B225" s="307"/>
      <c r="C225" s="307"/>
      <c r="D225" s="307"/>
      <c r="E225" s="307"/>
      <c r="F225" s="307"/>
      <c r="G225" s="307"/>
    </row>
    <row r="226" spans="1:7" x14ac:dyDescent="0.25">
      <c r="A226" s="307"/>
      <c r="B226" s="307"/>
      <c r="C226" s="307"/>
      <c r="D226" s="307"/>
      <c r="E226" s="307"/>
      <c r="F226" s="307"/>
      <c r="G226" s="307"/>
    </row>
    <row r="227" spans="1:7" x14ac:dyDescent="0.25">
      <c r="A227" s="307"/>
      <c r="B227" s="307"/>
      <c r="C227" s="307"/>
      <c r="D227" s="307"/>
      <c r="E227" s="307"/>
      <c r="F227" s="307"/>
      <c r="G227" s="307"/>
    </row>
    <row r="228" spans="1:7" x14ac:dyDescent="0.25">
      <c r="A228" s="307"/>
      <c r="B228" s="307"/>
      <c r="C228" s="307"/>
      <c r="D228" s="307"/>
      <c r="E228" s="307"/>
      <c r="F228" s="307"/>
      <c r="G228" s="307"/>
    </row>
    <row r="229" spans="1:7" x14ac:dyDescent="0.25">
      <c r="A229" s="307"/>
      <c r="B229" s="307"/>
      <c r="C229" s="307"/>
      <c r="D229" s="307"/>
      <c r="E229" s="307"/>
      <c r="F229" s="307"/>
      <c r="G229" s="307"/>
    </row>
    <row r="230" spans="1:7" x14ac:dyDescent="0.25">
      <c r="A230" s="307"/>
      <c r="B230" s="307"/>
      <c r="C230" s="307"/>
      <c r="D230" s="307"/>
      <c r="E230" s="307"/>
      <c r="F230" s="307"/>
      <c r="G230" s="307"/>
    </row>
    <row r="231" spans="1:7" x14ac:dyDescent="0.25">
      <c r="A231" s="307"/>
      <c r="B231" s="307"/>
      <c r="C231" s="307"/>
      <c r="D231" s="307"/>
      <c r="E231" s="307"/>
      <c r="F231" s="307"/>
      <c r="G231" s="307"/>
    </row>
    <row r="232" spans="1:7" x14ac:dyDescent="0.25">
      <c r="A232" s="307"/>
      <c r="B232" s="307"/>
      <c r="C232" s="307"/>
      <c r="D232" s="307"/>
      <c r="E232" s="307"/>
      <c r="F232" s="307"/>
      <c r="G232" s="307"/>
    </row>
    <row r="233" spans="1:7" x14ac:dyDescent="0.25">
      <c r="A233" s="307"/>
      <c r="B233" s="307"/>
      <c r="C233" s="307"/>
      <c r="D233" s="307"/>
      <c r="E233" s="307"/>
      <c r="F233" s="307"/>
      <c r="G233" s="307"/>
    </row>
    <row r="234" spans="1:7" x14ac:dyDescent="0.25">
      <c r="A234" s="307"/>
      <c r="B234" s="307"/>
      <c r="C234" s="307"/>
      <c r="D234" s="307"/>
      <c r="E234" s="307"/>
      <c r="F234" s="307"/>
      <c r="G234" s="307"/>
    </row>
    <row r="235" spans="1:7" x14ac:dyDescent="0.25">
      <c r="A235" s="307"/>
      <c r="B235" s="307"/>
      <c r="C235" s="307"/>
      <c r="D235" s="307"/>
      <c r="E235" s="307"/>
      <c r="F235" s="307"/>
      <c r="G235" s="307"/>
    </row>
    <row r="236" spans="1:7" x14ac:dyDescent="0.25">
      <c r="A236" s="307"/>
      <c r="B236" s="307"/>
      <c r="C236" s="307"/>
      <c r="D236" s="307"/>
      <c r="E236" s="307"/>
      <c r="F236" s="307"/>
      <c r="G236" s="307"/>
    </row>
    <row r="237" spans="1:7" x14ac:dyDescent="0.25">
      <c r="A237" s="307"/>
      <c r="B237" s="307"/>
      <c r="C237" s="307"/>
      <c r="D237" s="307"/>
      <c r="E237" s="307"/>
      <c r="F237" s="307"/>
      <c r="G237" s="307"/>
    </row>
    <row r="238" spans="1:7" x14ac:dyDescent="0.25">
      <c r="A238" s="307"/>
      <c r="B238" s="307"/>
      <c r="C238" s="307"/>
      <c r="D238" s="307"/>
      <c r="E238" s="307"/>
      <c r="F238" s="307"/>
      <c r="G238" s="307"/>
    </row>
    <row r="239" spans="1:7" x14ac:dyDescent="0.25">
      <c r="A239" s="307"/>
      <c r="B239" s="307"/>
      <c r="C239" s="307"/>
      <c r="D239" s="307"/>
      <c r="E239" s="307"/>
      <c r="F239" s="307"/>
      <c r="G239" s="307"/>
    </row>
    <row r="240" spans="1:7" x14ac:dyDescent="0.25">
      <c r="A240" s="307"/>
      <c r="B240" s="307"/>
      <c r="C240" s="307"/>
      <c r="D240" s="307"/>
      <c r="E240" s="307"/>
      <c r="F240" s="307"/>
      <c r="G240" s="307"/>
    </row>
    <row r="241" spans="1:7" x14ac:dyDescent="0.25">
      <c r="A241" s="307"/>
      <c r="B241" s="307"/>
      <c r="C241" s="307"/>
      <c r="D241" s="307"/>
      <c r="E241" s="307"/>
      <c r="F241" s="307"/>
      <c r="G241" s="307"/>
    </row>
    <row r="242" spans="1:7" x14ac:dyDescent="0.25">
      <c r="A242" s="307"/>
      <c r="B242" s="307"/>
      <c r="C242" s="307"/>
      <c r="D242" s="307"/>
      <c r="F242" s="307"/>
      <c r="G242" s="307"/>
    </row>
    <row r="243" spans="1:7" x14ac:dyDescent="0.25">
      <c r="A243" s="307"/>
      <c r="B243" s="307"/>
      <c r="C243" s="307"/>
      <c r="D243" s="307"/>
      <c r="F243" s="307"/>
      <c r="G243" s="307"/>
    </row>
    <row r="244" spans="1:7" x14ac:dyDescent="0.25">
      <c r="A244" s="307"/>
      <c r="B244" s="307"/>
      <c r="C244" s="307"/>
      <c r="D244" s="307"/>
      <c r="F244" s="307"/>
      <c r="G244" s="307"/>
    </row>
    <row r="245" spans="1:7" x14ac:dyDescent="0.25">
      <c r="A245" s="307"/>
      <c r="B245" s="307"/>
      <c r="C245" s="307"/>
      <c r="D245" s="307"/>
      <c r="F245" s="307"/>
      <c r="G245" s="307"/>
    </row>
    <row r="246" spans="1:7" x14ac:dyDescent="0.25">
      <c r="A246" s="307"/>
      <c r="B246" s="307"/>
      <c r="C246" s="307"/>
      <c r="D246" s="307"/>
      <c r="F246" s="307"/>
      <c r="G246" s="307"/>
    </row>
    <row r="247" spans="1:7" x14ac:dyDescent="0.25">
      <c r="A247" s="307"/>
      <c r="B247" s="307"/>
      <c r="C247" s="307"/>
      <c r="D247" s="307"/>
      <c r="F247" s="307"/>
      <c r="G247" s="307"/>
    </row>
    <row r="248" spans="1:7" x14ac:dyDescent="0.25">
      <c r="A248" s="307"/>
      <c r="B248" s="307"/>
      <c r="C248" s="307"/>
      <c r="D248" s="307"/>
      <c r="F248" s="307"/>
      <c r="G248" s="307"/>
    </row>
    <row r="249" spans="1:7" x14ac:dyDescent="0.25">
      <c r="A249" s="307"/>
      <c r="B249" s="307"/>
      <c r="C249" s="307"/>
      <c r="D249" s="307"/>
      <c r="F249" s="307"/>
      <c r="G249" s="307"/>
    </row>
    <row r="250" spans="1:7" x14ac:dyDescent="0.25">
      <c r="A250" s="307"/>
      <c r="B250" s="307"/>
      <c r="C250" s="307"/>
      <c r="D250" s="307"/>
      <c r="F250" s="307"/>
      <c r="G250" s="307"/>
    </row>
    <row r="251" spans="1:7" x14ac:dyDescent="0.25">
      <c r="A251" s="307"/>
      <c r="B251" s="307"/>
      <c r="C251" s="307"/>
      <c r="D251" s="307"/>
      <c r="F251" s="307"/>
      <c r="G251" s="307"/>
    </row>
    <row r="252" spans="1:7" x14ac:dyDescent="0.25">
      <c r="A252" s="307"/>
      <c r="B252" s="307"/>
      <c r="C252" s="307"/>
      <c r="D252" s="307"/>
      <c r="F252" s="307"/>
      <c r="G252" s="307"/>
    </row>
    <row r="253" spans="1:7" x14ac:dyDescent="0.25">
      <c r="A253" s="307"/>
      <c r="B253" s="307"/>
      <c r="C253" s="307"/>
      <c r="D253" s="307"/>
      <c r="F253" s="307"/>
      <c r="G253" s="307"/>
    </row>
    <row r="254" spans="1:7" x14ac:dyDescent="0.25">
      <c r="A254" s="307"/>
      <c r="B254" s="307"/>
      <c r="C254" s="307"/>
      <c r="D254" s="307"/>
      <c r="F254" s="307"/>
      <c r="G254" s="307"/>
    </row>
    <row r="255" spans="1:7" x14ac:dyDescent="0.25">
      <c r="A255" s="307"/>
      <c r="B255" s="307"/>
      <c r="C255" s="307"/>
      <c r="D255" s="307"/>
      <c r="F255" s="307"/>
      <c r="G255" s="307"/>
    </row>
    <row r="256" spans="1:7" x14ac:dyDescent="0.25">
      <c r="A256" s="307"/>
      <c r="B256" s="307"/>
      <c r="C256" s="307"/>
      <c r="D256" s="307"/>
      <c r="G256" s="307"/>
    </row>
    <row r="257" spans="1:7" x14ac:dyDescent="0.25">
      <c r="A257" s="307"/>
      <c r="B257" s="307"/>
      <c r="C257" s="307"/>
      <c r="D257" s="307"/>
      <c r="G257" s="307"/>
    </row>
    <row r="258" spans="1:7" x14ac:dyDescent="0.25">
      <c r="A258" s="307"/>
      <c r="B258" s="307"/>
      <c r="C258" s="307"/>
      <c r="D258" s="307"/>
      <c r="G258" s="307"/>
    </row>
    <row r="259" spans="1:7" x14ac:dyDescent="0.25">
      <c r="A259" s="307"/>
      <c r="B259" s="307"/>
      <c r="C259" s="307"/>
      <c r="D259" s="307"/>
      <c r="G259" s="307"/>
    </row>
    <row r="260" spans="1:7" x14ac:dyDescent="0.25">
      <c r="A260" s="307"/>
      <c r="B260" s="307"/>
      <c r="C260" s="307"/>
      <c r="D260" s="307"/>
      <c r="G260" s="307"/>
    </row>
    <row r="261" spans="1:7" x14ac:dyDescent="0.25">
      <c r="A261" s="307"/>
      <c r="B261" s="307"/>
      <c r="C261" s="307"/>
      <c r="D261" s="307"/>
      <c r="G261" s="307"/>
    </row>
    <row r="262" spans="1:7" x14ac:dyDescent="0.25">
      <c r="A262" s="307"/>
      <c r="B262" s="307"/>
      <c r="C262" s="307"/>
      <c r="D262" s="307"/>
      <c r="G262" s="307"/>
    </row>
    <row r="263" spans="1:7" x14ac:dyDescent="0.25">
      <c r="A263" s="307"/>
      <c r="B263" s="307"/>
      <c r="C263" s="307"/>
      <c r="D263" s="307"/>
      <c r="G263" s="307"/>
    </row>
    <row r="264" spans="1:7" x14ac:dyDescent="0.25">
      <c r="A264" s="307"/>
      <c r="B264" s="307"/>
      <c r="C264" s="307"/>
      <c r="D264" s="307"/>
      <c r="G264" s="307"/>
    </row>
    <row r="265" spans="1:7" x14ac:dyDescent="0.25">
      <c r="A265" s="307"/>
      <c r="B265" s="307"/>
      <c r="C265" s="307"/>
      <c r="D265" s="307"/>
      <c r="G265" s="307"/>
    </row>
    <row r="266" spans="1:7" x14ac:dyDescent="0.25">
      <c r="A266" s="307"/>
      <c r="B266" s="307"/>
      <c r="C266" s="307"/>
      <c r="D266" s="307"/>
      <c r="G266" s="307"/>
    </row>
    <row r="267" spans="1:7" x14ac:dyDescent="0.25">
      <c r="A267" s="307"/>
      <c r="B267" s="307"/>
      <c r="C267" s="307"/>
      <c r="D267" s="307"/>
      <c r="G267" s="307"/>
    </row>
    <row r="268" spans="1:7" x14ac:dyDescent="0.25">
      <c r="A268" s="307"/>
      <c r="B268" s="307"/>
      <c r="C268" s="307"/>
      <c r="D268" s="307"/>
      <c r="G268" s="307"/>
    </row>
    <row r="269" spans="1:7" x14ac:dyDescent="0.25">
      <c r="A269" s="307"/>
      <c r="B269" s="307"/>
      <c r="C269" s="307"/>
      <c r="D269" s="307"/>
      <c r="G269" s="307"/>
    </row>
    <row r="270" spans="1:7" x14ac:dyDescent="0.25">
      <c r="A270" s="307"/>
      <c r="B270" s="307"/>
      <c r="C270" s="307"/>
      <c r="D270" s="307"/>
      <c r="G270" s="307"/>
    </row>
    <row r="271" spans="1:7" x14ac:dyDescent="0.25">
      <c r="A271" s="307"/>
      <c r="B271" s="307"/>
      <c r="C271" s="307"/>
      <c r="D271" s="307"/>
      <c r="G271" s="307"/>
    </row>
    <row r="272" spans="1:7" x14ac:dyDescent="0.25">
      <c r="A272" s="307"/>
      <c r="B272" s="307"/>
      <c r="C272" s="307"/>
      <c r="D272" s="307"/>
      <c r="G272" s="307"/>
    </row>
    <row r="273" spans="1:7" x14ac:dyDescent="0.25">
      <c r="A273" s="307"/>
      <c r="B273" s="307"/>
      <c r="C273" s="307"/>
      <c r="D273" s="307"/>
      <c r="G273" s="307"/>
    </row>
    <row r="274" spans="1:7" x14ac:dyDescent="0.25">
      <c r="A274" s="307"/>
      <c r="B274" s="307"/>
      <c r="C274" s="307"/>
      <c r="D274" s="307"/>
      <c r="G274" s="307"/>
    </row>
    <row r="275" spans="1:7" x14ac:dyDescent="0.25">
      <c r="A275" s="307"/>
      <c r="B275" s="307"/>
      <c r="C275" s="307"/>
      <c r="D275" s="307"/>
      <c r="G275" s="307"/>
    </row>
    <row r="276" spans="1:7" x14ac:dyDescent="0.25">
      <c r="A276" s="307"/>
      <c r="B276" s="307"/>
      <c r="C276" s="307"/>
      <c r="D276" s="307"/>
      <c r="G276" s="307"/>
    </row>
    <row r="277" spans="1:7" x14ac:dyDescent="0.25">
      <c r="A277" s="307"/>
      <c r="B277" s="307"/>
      <c r="C277" s="307"/>
      <c r="D277" s="307"/>
      <c r="G277" s="307"/>
    </row>
    <row r="278" spans="1:7" x14ac:dyDescent="0.25">
      <c r="A278" s="307"/>
      <c r="B278" s="307"/>
      <c r="C278" s="307"/>
      <c r="D278" s="307"/>
      <c r="G278" s="307"/>
    </row>
    <row r="279" spans="1:7" x14ac:dyDescent="0.25">
      <c r="A279" s="307"/>
      <c r="B279" s="307"/>
      <c r="C279" s="307"/>
      <c r="D279" s="307"/>
      <c r="G279" s="307"/>
    </row>
    <row r="280" spans="1:7" x14ac:dyDescent="0.25">
      <c r="A280" s="307"/>
      <c r="B280" s="307"/>
      <c r="C280" s="307"/>
      <c r="D280" s="307"/>
      <c r="G280" s="307"/>
    </row>
    <row r="281" spans="1:7" x14ac:dyDescent="0.25">
      <c r="A281" s="307"/>
      <c r="B281" s="307"/>
      <c r="C281" s="307"/>
      <c r="D281" s="307"/>
      <c r="G281" s="307"/>
    </row>
    <row r="282" spans="1:7" x14ac:dyDescent="0.25">
      <c r="A282" s="307"/>
      <c r="B282" s="307"/>
      <c r="C282" s="307"/>
      <c r="D282" s="307"/>
      <c r="G282" s="307"/>
    </row>
    <row r="283" spans="1:7" x14ac:dyDescent="0.25">
      <c r="A283" s="307"/>
      <c r="B283" s="307"/>
      <c r="C283" s="307"/>
      <c r="D283" s="307"/>
      <c r="G283" s="307"/>
    </row>
    <row r="284" spans="1:7" x14ac:dyDescent="0.25">
      <c r="A284" s="307"/>
      <c r="B284" s="307"/>
      <c r="C284" s="307"/>
      <c r="D284" s="307"/>
      <c r="G284" s="307"/>
    </row>
    <row r="285" spans="1:7" x14ac:dyDescent="0.25">
      <c r="A285" s="307"/>
      <c r="B285" s="307"/>
      <c r="C285" s="307"/>
      <c r="D285" s="307"/>
      <c r="G285" s="307"/>
    </row>
    <row r="286" spans="1:7" x14ac:dyDescent="0.25">
      <c r="A286" s="307"/>
      <c r="B286" s="307"/>
      <c r="C286" s="307"/>
      <c r="D286" s="307"/>
      <c r="G286" s="307"/>
    </row>
    <row r="287" spans="1:7" x14ac:dyDescent="0.25">
      <c r="A287" s="307"/>
      <c r="B287" s="307"/>
      <c r="C287" s="307"/>
      <c r="D287" s="307"/>
      <c r="G287" s="307"/>
    </row>
    <row r="288" spans="1:7" x14ac:dyDescent="0.25">
      <c r="A288" s="307"/>
      <c r="B288" s="307"/>
      <c r="C288" s="307"/>
      <c r="D288" s="307"/>
      <c r="G288" s="307"/>
    </row>
    <row r="289" spans="1:7" x14ac:dyDescent="0.25">
      <c r="A289" s="307"/>
      <c r="B289" s="307"/>
      <c r="C289" s="307"/>
      <c r="D289" s="307"/>
      <c r="G289" s="307"/>
    </row>
    <row r="290" spans="1:7" x14ac:dyDescent="0.25">
      <c r="A290" s="307"/>
      <c r="B290" s="307"/>
      <c r="C290" s="307"/>
      <c r="D290" s="307"/>
      <c r="G290" s="307"/>
    </row>
    <row r="291" spans="1:7" x14ac:dyDescent="0.25">
      <c r="A291" s="307"/>
      <c r="B291" s="307"/>
      <c r="C291" s="307"/>
      <c r="D291" s="307"/>
      <c r="G291" s="307"/>
    </row>
    <row r="292" spans="1:7" x14ac:dyDescent="0.25">
      <c r="A292" s="307"/>
      <c r="B292" s="307"/>
      <c r="C292" s="307"/>
      <c r="D292" s="307"/>
      <c r="G292" s="307"/>
    </row>
    <row r="293" spans="1:7" x14ac:dyDescent="0.25">
      <c r="A293" s="307"/>
      <c r="B293" s="307"/>
      <c r="C293" s="307"/>
      <c r="D293" s="307"/>
      <c r="G293" s="307"/>
    </row>
    <row r="294" spans="1:7" x14ac:dyDescent="0.25">
      <c r="A294" s="307"/>
      <c r="B294" s="307"/>
      <c r="C294" s="307"/>
      <c r="D294" s="307"/>
      <c r="G294" s="307"/>
    </row>
    <row r="295" spans="1:7" x14ac:dyDescent="0.25">
      <c r="A295" s="307"/>
      <c r="B295" s="307"/>
      <c r="C295" s="307"/>
      <c r="D295" s="307"/>
      <c r="G295" s="307"/>
    </row>
    <row r="296" spans="1:7" x14ac:dyDescent="0.25">
      <c r="A296" s="307"/>
      <c r="B296" s="307"/>
      <c r="C296" s="307"/>
      <c r="D296" s="307"/>
      <c r="G296" s="307"/>
    </row>
    <row r="297" spans="1:7" x14ac:dyDescent="0.25">
      <c r="A297" s="307"/>
      <c r="B297" s="307"/>
      <c r="C297" s="307"/>
      <c r="D297" s="307"/>
      <c r="G297" s="307"/>
    </row>
    <row r="298" spans="1:7" x14ac:dyDescent="0.25">
      <c r="A298" s="307"/>
      <c r="B298" s="307"/>
      <c r="C298" s="307"/>
      <c r="D298" s="307"/>
      <c r="G298" s="307"/>
    </row>
    <row r="299" spans="1:7" x14ac:dyDescent="0.25">
      <c r="A299" s="307"/>
      <c r="B299" s="307"/>
      <c r="C299" s="307"/>
      <c r="D299" s="307"/>
      <c r="G299" s="307"/>
    </row>
    <row r="300" spans="1:7" x14ac:dyDescent="0.25">
      <c r="A300" s="307"/>
      <c r="B300" s="307"/>
      <c r="C300" s="307"/>
      <c r="D300" s="307"/>
      <c r="G300" s="307"/>
    </row>
    <row r="301" spans="1:7" x14ac:dyDescent="0.25">
      <c r="A301" s="307"/>
      <c r="B301" s="307"/>
      <c r="C301" s="307"/>
      <c r="D301" s="307"/>
      <c r="G301" s="307"/>
    </row>
    <row r="302" spans="1:7" x14ac:dyDescent="0.25">
      <c r="A302" s="307"/>
      <c r="B302" s="307"/>
      <c r="C302" s="307"/>
      <c r="D302" s="307"/>
      <c r="G302" s="307"/>
    </row>
    <row r="303" spans="1:7" x14ac:dyDescent="0.25">
      <c r="A303" s="307"/>
      <c r="B303" s="307"/>
      <c r="C303" s="307"/>
      <c r="D303" s="307"/>
      <c r="G303" s="307"/>
    </row>
    <row r="304" spans="1:7" x14ac:dyDescent="0.25">
      <c r="A304" s="307"/>
      <c r="B304" s="307"/>
      <c r="C304" s="307"/>
      <c r="D304" s="307"/>
      <c r="G304" s="307"/>
    </row>
    <row r="305" spans="1:7" x14ac:dyDescent="0.25">
      <c r="A305" s="307"/>
      <c r="B305" s="307"/>
      <c r="C305" s="307"/>
      <c r="D305" s="307"/>
      <c r="G305" s="307"/>
    </row>
    <row r="306" spans="1:7" x14ac:dyDescent="0.25">
      <c r="A306" s="307"/>
      <c r="B306" s="307"/>
      <c r="C306" s="307"/>
      <c r="D306" s="307"/>
      <c r="G306" s="307"/>
    </row>
    <row r="307" spans="1:7" x14ac:dyDescent="0.25">
      <c r="A307" s="307"/>
      <c r="B307" s="307"/>
      <c r="C307" s="307"/>
      <c r="D307" s="307"/>
      <c r="G307" s="307"/>
    </row>
    <row r="308" spans="1:7" x14ac:dyDescent="0.25">
      <c r="A308" s="307"/>
      <c r="B308" s="307"/>
      <c r="C308" s="307"/>
      <c r="D308" s="307"/>
      <c r="G308" s="307"/>
    </row>
    <row r="309" spans="1:7" x14ac:dyDescent="0.25">
      <c r="A309" s="307"/>
      <c r="B309" s="307"/>
      <c r="C309" s="307"/>
      <c r="D309" s="307"/>
      <c r="G309" s="307"/>
    </row>
    <row r="310" spans="1:7" x14ac:dyDescent="0.25">
      <c r="A310" s="307"/>
      <c r="B310" s="307"/>
      <c r="C310" s="307"/>
      <c r="D310" s="307"/>
      <c r="G310" s="307"/>
    </row>
    <row r="311" spans="1:7" x14ac:dyDescent="0.25">
      <c r="A311" s="307"/>
      <c r="B311" s="307"/>
      <c r="C311" s="307"/>
      <c r="D311" s="307"/>
      <c r="G311" s="307"/>
    </row>
    <row r="312" spans="1:7" x14ac:dyDescent="0.25">
      <c r="A312" s="307"/>
      <c r="B312" s="307"/>
      <c r="C312" s="307"/>
      <c r="D312" s="307"/>
      <c r="G312" s="307"/>
    </row>
    <row r="313" spans="1:7" x14ac:dyDescent="0.25">
      <c r="A313" s="307"/>
      <c r="B313" s="307"/>
      <c r="C313" s="307"/>
      <c r="D313" s="307"/>
      <c r="G313" s="307"/>
    </row>
    <row r="314" spans="1:7" x14ac:dyDescent="0.25">
      <c r="A314" s="307"/>
      <c r="B314" s="307"/>
      <c r="C314" s="307"/>
      <c r="D314" s="307"/>
      <c r="G314" s="307"/>
    </row>
    <row r="315" spans="1:7" x14ac:dyDescent="0.25">
      <c r="A315" s="307"/>
      <c r="B315" s="307"/>
      <c r="C315" s="307"/>
      <c r="D315" s="307"/>
      <c r="G315" s="307"/>
    </row>
    <row r="316" spans="1:7" x14ac:dyDescent="0.25">
      <c r="A316" s="307"/>
      <c r="B316" s="307"/>
      <c r="C316" s="307"/>
      <c r="D316" s="307"/>
      <c r="G316" s="307"/>
    </row>
    <row r="317" spans="1:7" x14ac:dyDescent="0.25">
      <c r="A317" s="307"/>
      <c r="B317" s="307"/>
      <c r="C317" s="307"/>
      <c r="D317" s="307"/>
      <c r="G317" s="307"/>
    </row>
    <row r="318" spans="1:7" x14ac:dyDescent="0.25">
      <c r="B318" s="307"/>
      <c r="C318" s="307"/>
      <c r="D318" s="307"/>
      <c r="G318" s="307"/>
    </row>
    <row r="319" spans="1:7" x14ac:dyDescent="0.25">
      <c r="B319" s="307"/>
      <c r="C319" s="307"/>
      <c r="D319" s="307"/>
      <c r="G319" s="307"/>
    </row>
    <row r="320" spans="1:7" x14ac:dyDescent="0.25">
      <c r="B320" s="307"/>
      <c r="C320" s="307"/>
      <c r="D320" s="307"/>
      <c r="G320" s="307"/>
    </row>
    <row r="321" spans="2:7" x14ac:dyDescent="0.25">
      <c r="B321" s="307"/>
      <c r="C321" s="307"/>
      <c r="D321" s="307"/>
      <c r="G321" s="307"/>
    </row>
    <row r="322" spans="2:7" x14ac:dyDescent="0.25">
      <c r="B322" s="307"/>
      <c r="C322" s="307"/>
      <c r="D322" s="307"/>
      <c r="G322" s="307"/>
    </row>
    <row r="323" spans="2:7" x14ac:dyDescent="0.25">
      <c r="B323" s="307"/>
      <c r="C323" s="307"/>
      <c r="D323" s="307"/>
      <c r="G323" s="307"/>
    </row>
    <row r="324" spans="2:7" x14ac:dyDescent="0.25">
      <c r="B324" s="307"/>
      <c r="C324" s="307"/>
      <c r="D324" s="307"/>
      <c r="G324" s="307"/>
    </row>
    <row r="325" spans="2:7" x14ac:dyDescent="0.25">
      <c r="B325" s="307"/>
      <c r="C325" s="307"/>
      <c r="D325" s="307"/>
      <c r="G325" s="307"/>
    </row>
    <row r="326" spans="2:7" x14ac:dyDescent="0.25">
      <c r="B326" s="307"/>
      <c r="C326" s="307"/>
      <c r="D326" s="307"/>
      <c r="G326" s="307"/>
    </row>
    <row r="327" spans="2:7" x14ac:dyDescent="0.25">
      <c r="B327" s="307"/>
      <c r="C327" s="307"/>
      <c r="D327" s="307"/>
      <c r="G327" s="307"/>
    </row>
    <row r="328" spans="2:7" x14ac:dyDescent="0.25">
      <c r="B328" s="307"/>
      <c r="C328" s="307"/>
      <c r="D328" s="307"/>
      <c r="G328" s="307"/>
    </row>
    <row r="329" spans="2:7" x14ac:dyDescent="0.25">
      <c r="B329" s="307"/>
      <c r="C329" s="307"/>
      <c r="G329" s="307"/>
    </row>
    <row r="330" spans="2:7" x14ac:dyDescent="0.25">
      <c r="B330" s="307"/>
      <c r="C330" s="307"/>
      <c r="G330" s="307"/>
    </row>
    <row r="331" spans="2:7" x14ac:dyDescent="0.25">
      <c r="B331" s="307"/>
      <c r="C331" s="307"/>
      <c r="G331" s="307"/>
    </row>
    <row r="332" spans="2:7" x14ac:dyDescent="0.25">
      <c r="B332" s="307"/>
      <c r="C332" s="307"/>
      <c r="G332" s="307"/>
    </row>
    <row r="333" spans="2:7" x14ac:dyDescent="0.25">
      <c r="B333" s="307"/>
      <c r="C333" s="307"/>
      <c r="G333" s="307"/>
    </row>
    <row r="334" spans="2:7" x14ac:dyDescent="0.25">
      <c r="B334" s="307"/>
      <c r="C334" s="307"/>
      <c r="G334" s="307"/>
    </row>
    <row r="335" spans="2:7" x14ac:dyDescent="0.25">
      <c r="B335" s="307"/>
      <c r="C335" s="307"/>
      <c r="G335" s="307"/>
    </row>
    <row r="336" spans="2:7" x14ac:dyDescent="0.25">
      <c r="B336" s="307"/>
      <c r="C336" s="307"/>
      <c r="G336" s="307"/>
    </row>
    <row r="337" spans="2:7" x14ac:dyDescent="0.25">
      <c r="B337" s="307"/>
      <c r="C337" s="307"/>
      <c r="G337" s="307"/>
    </row>
    <row r="338" spans="2:7" x14ac:dyDescent="0.25">
      <c r="B338" s="307"/>
      <c r="C338" s="307"/>
      <c r="G338" s="307"/>
    </row>
    <row r="339" spans="2:7" x14ac:dyDescent="0.25">
      <c r="B339" s="307"/>
      <c r="C339" s="307"/>
    </row>
    <row r="340" spans="2:7" x14ac:dyDescent="0.25">
      <c r="B340" s="307"/>
      <c r="C340" s="307"/>
    </row>
    <row r="341" spans="2:7" x14ac:dyDescent="0.25">
      <c r="B341" s="307"/>
      <c r="C341" s="307"/>
    </row>
    <row r="342" spans="2:7" x14ac:dyDescent="0.25">
      <c r="B342" s="307"/>
      <c r="C342" s="307"/>
    </row>
    <row r="343" spans="2:7" x14ac:dyDescent="0.25">
      <c r="B343" s="307"/>
      <c r="C343" s="307"/>
    </row>
    <row r="344" spans="2:7" x14ac:dyDescent="0.25">
      <c r="B344" s="307"/>
      <c r="C344" s="307"/>
    </row>
    <row r="345" spans="2:7" x14ac:dyDescent="0.25">
      <c r="B345" s="307"/>
      <c r="C345" s="307"/>
    </row>
    <row r="346" spans="2:7" x14ac:dyDescent="0.25">
      <c r="B346" s="307"/>
      <c r="C346" s="307"/>
    </row>
    <row r="347" spans="2:7" x14ac:dyDescent="0.25">
      <c r="B347" s="307"/>
      <c r="C347" s="307"/>
    </row>
    <row r="348" spans="2:7" x14ac:dyDescent="0.25">
      <c r="B348" s="307"/>
      <c r="C348" s="307"/>
    </row>
    <row r="349" spans="2:7" x14ac:dyDescent="0.25">
      <c r="B349" s="307"/>
      <c r="C349" s="307"/>
    </row>
    <row r="350" spans="2:7" x14ac:dyDescent="0.25">
      <c r="B350" s="307"/>
      <c r="C350" s="307"/>
    </row>
    <row r="351" spans="2:7" x14ac:dyDescent="0.25">
      <c r="B351" s="307"/>
      <c r="C351" s="307"/>
    </row>
    <row r="352" spans="2:7" x14ac:dyDescent="0.25">
      <c r="B352" s="307"/>
      <c r="C352" s="307"/>
    </row>
    <row r="353" spans="2:3" x14ac:dyDescent="0.25">
      <c r="B353" s="307"/>
      <c r="C353" s="307"/>
    </row>
    <row r="354" spans="2:3" x14ac:dyDescent="0.25">
      <c r="B354" s="307"/>
      <c r="C354" s="307"/>
    </row>
    <row r="355" spans="2:3" x14ac:dyDescent="0.25">
      <c r="B355" s="307"/>
      <c r="C355" s="307"/>
    </row>
    <row r="356" spans="2:3" x14ac:dyDescent="0.25">
      <c r="B356" s="307"/>
      <c r="C356" s="307"/>
    </row>
    <row r="357" spans="2:3" x14ac:dyDescent="0.25">
      <c r="B357" s="307"/>
      <c r="C357" s="307"/>
    </row>
    <row r="358" spans="2:3" x14ac:dyDescent="0.25">
      <c r="B358" s="307"/>
      <c r="C358" s="307"/>
    </row>
    <row r="359" spans="2:3" x14ac:dyDescent="0.25">
      <c r="B359" s="307"/>
      <c r="C359" s="307"/>
    </row>
    <row r="360" spans="2:3" x14ac:dyDescent="0.25">
      <c r="B360" s="307"/>
      <c r="C360" s="307"/>
    </row>
    <row r="361" spans="2:3" x14ac:dyDescent="0.25">
      <c r="B361" s="307"/>
      <c r="C361" s="307"/>
    </row>
    <row r="362" spans="2:3" x14ac:dyDescent="0.25">
      <c r="B362" s="307"/>
      <c r="C362" s="307"/>
    </row>
    <row r="363" spans="2:3" x14ac:dyDescent="0.25">
      <c r="B363" s="307"/>
      <c r="C363" s="307"/>
    </row>
    <row r="364" spans="2:3" x14ac:dyDescent="0.25">
      <c r="B364" s="307"/>
      <c r="C364" s="307"/>
    </row>
    <row r="365" spans="2:3" x14ac:dyDescent="0.25">
      <c r="B365" s="307"/>
      <c r="C365" s="307"/>
    </row>
    <row r="366" spans="2:3" x14ac:dyDescent="0.25">
      <c r="B366" s="307"/>
      <c r="C366" s="307"/>
    </row>
    <row r="367" spans="2:3" x14ac:dyDescent="0.25">
      <c r="B367" s="307"/>
      <c r="C367" s="307"/>
    </row>
    <row r="368" spans="2:3" x14ac:dyDescent="0.25">
      <c r="B368" s="307"/>
      <c r="C368" s="307"/>
    </row>
    <row r="369" spans="2:3" x14ac:dyDescent="0.25">
      <c r="B369" s="307"/>
      <c r="C369" s="307"/>
    </row>
    <row r="370" spans="2:3" x14ac:dyDescent="0.25">
      <c r="B370" s="307"/>
      <c r="C370" s="307"/>
    </row>
    <row r="371" spans="2:3" x14ac:dyDescent="0.25">
      <c r="B371" s="307"/>
      <c r="C371" s="307"/>
    </row>
    <row r="372" spans="2:3" x14ac:dyDescent="0.25">
      <c r="B372" s="307"/>
      <c r="C372" s="307"/>
    </row>
    <row r="373" spans="2:3" x14ac:dyDescent="0.25">
      <c r="B373" s="307"/>
      <c r="C373" s="307"/>
    </row>
    <row r="374" spans="2:3" x14ac:dyDescent="0.25">
      <c r="B374" s="307"/>
      <c r="C374" s="307"/>
    </row>
    <row r="375" spans="2:3" x14ac:dyDescent="0.25">
      <c r="B375" s="307"/>
      <c r="C375" s="307"/>
    </row>
    <row r="376" spans="2:3" x14ac:dyDescent="0.25">
      <c r="B376" s="307"/>
      <c r="C376" s="307"/>
    </row>
    <row r="377" spans="2:3" x14ac:dyDescent="0.25">
      <c r="B377" s="307"/>
      <c r="C377" s="307"/>
    </row>
    <row r="378" spans="2:3" x14ac:dyDescent="0.25">
      <c r="B378" s="307"/>
      <c r="C378" s="307"/>
    </row>
    <row r="379" spans="2:3" x14ac:dyDescent="0.25">
      <c r="B379" s="307"/>
      <c r="C379" s="307"/>
    </row>
    <row r="380" spans="2:3" x14ac:dyDescent="0.25">
      <c r="B380" s="307"/>
      <c r="C380" s="307"/>
    </row>
    <row r="381" spans="2:3" x14ac:dyDescent="0.25">
      <c r="B381" s="307"/>
      <c r="C381" s="307"/>
    </row>
    <row r="382" spans="2:3" x14ac:dyDescent="0.25">
      <c r="B382" s="307"/>
      <c r="C382" s="307"/>
    </row>
    <row r="383" spans="2:3" x14ac:dyDescent="0.25">
      <c r="B383" s="307"/>
      <c r="C383" s="307"/>
    </row>
    <row r="384" spans="2:3" x14ac:dyDescent="0.25">
      <c r="B384" s="307"/>
      <c r="C384" s="307"/>
    </row>
    <row r="385" spans="2:3" x14ac:dyDescent="0.25">
      <c r="B385" s="307"/>
      <c r="C385" s="307"/>
    </row>
    <row r="386" spans="2:3" x14ac:dyDescent="0.25">
      <c r="B386" s="307"/>
      <c r="C386" s="307"/>
    </row>
    <row r="387" spans="2:3" x14ac:dyDescent="0.25">
      <c r="B387" s="307"/>
      <c r="C387" s="307"/>
    </row>
    <row r="388" spans="2:3" x14ac:dyDescent="0.25">
      <c r="B388" s="307"/>
      <c r="C388" s="307"/>
    </row>
    <row r="389" spans="2:3" x14ac:dyDescent="0.25">
      <c r="B389" s="307"/>
      <c r="C389" s="307"/>
    </row>
    <row r="390" spans="2:3" x14ac:dyDescent="0.25">
      <c r="B390" s="307"/>
      <c r="C390" s="307"/>
    </row>
    <row r="391" spans="2:3" x14ac:dyDescent="0.25">
      <c r="B391" s="307"/>
      <c r="C391" s="307"/>
    </row>
    <row r="392" spans="2:3" x14ac:dyDescent="0.25">
      <c r="B392" s="307"/>
      <c r="C392" s="307"/>
    </row>
    <row r="393" spans="2:3" x14ac:dyDescent="0.25">
      <c r="B393" s="307"/>
      <c r="C393" s="307"/>
    </row>
    <row r="394" spans="2:3" x14ac:dyDescent="0.25">
      <c r="B394" s="307"/>
      <c r="C394" s="307"/>
    </row>
    <row r="395" spans="2:3" x14ac:dyDescent="0.25">
      <c r="B395" s="307"/>
      <c r="C395" s="307"/>
    </row>
    <row r="396" spans="2:3" x14ac:dyDescent="0.25">
      <c r="B396" s="307"/>
      <c r="C396" s="307"/>
    </row>
    <row r="397" spans="2:3" x14ac:dyDescent="0.25">
      <c r="B397" s="307"/>
      <c r="C397" s="307"/>
    </row>
    <row r="398" spans="2:3" x14ac:dyDescent="0.25">
      <c r="B398" s="307"/>
      <c r="C398" s="307"/>
    </row>
    <row r="399" spans="2:3" x14ac:dyDescent="0.25">
      <c r="B399" s="307"/>
      <c r="C399" s="307"/>
    </row>
    <row r="400" spans="2:3" x14ac:dyDescent="0.25">
      <c r="B400" s="307"/>
      <c r="C400" s="307"/>
    </row>
    <row r="401" spans="2:3" x14ac:dyDescent="0.25">
      <c r="B401" s="307"/>
      <c r="C401" s="307"/>
    </row>
    <row r="402" spans="2:3" x14ac:dyDescent="0.25">
      <c r="B402" s="307"/>
      <c r="C402" s="307"/>
    </row>
    <row r="403" spans="2:3" x14ac:dyDescent="0.25">
      <c r="B403" s="307"/>
      <c r="C403" s="307"/>
    </row>
    <row r="404" spans="2:3" x14ac:dyDescent="0.25">
      <c r="B404" s="307"/>
      <c r="C404" s="307"/>
    </row>
    <row r="405" spans="2:3" x14ac:dyDescent="0.25">
      <c r="B405" s="307"/>
      <c r="C405" s="307"/>
    </row>
    <row r="406" spans="2:3" x14ac:dyDescent="0.25">
      <c r="B406" s="307"/>
      <c r="C406" s="307"/>
    </row>
    <row r="407" spans="2:3" x14ac:dyDescent="0.25">
      <c r="B407" s="307"/>
      <c r="C407" s="307"/>
    </row>
    <row r="408" spans="2:3" x14ac:dyDescent="0.25">
      <c r="B408" s="307"/>
      <c r="C408" s="307"/>
    </row>
    <row r="409" spans="2:3" x14ac:dyDescent="0.25">
      <c r="B409" s="307"/>
      <c r="C409" s="307"/>
    </row>
    <row r="410" spans="2:3" x14ac:dyDescent="0.25">
      <c r="B410" s="307"/>
      <c r="C410" s="307"/>
    </row>
    <row r="411" spans="2:3" x14ac:dyDescent="0.25">
      <c r="B411" s="307"/>
      <c r="C411" s="307"/>
    </row>
    <row r="412" spans="2:3" x14ac:dyDescent="0.25">
      <c r="B412" s="307"/>
      <c r="C412" s="307"/>
    </row>
    <row r="413" spans="2:3" x14ac:dyDescent="0.25">
      <c r="B413" s="307"/>
      <c r="C413" s="307"/>
    </row>
    <row r="414" spans="2:3" x14ac:dyDescent="0.25">
      <c r="B414" s="307"/>
      <c r="C414" s="307"/>
    </row>
    <row r="415" spans="2:3" x14ac:dyDescent="0.25">
      <c r="B415" s="307"/>
      <c r="C415" s="307"/>
    </row>
    <row r="416" spans="2:3" x14ac:dyDescent="0.25">
      <c r="B416" s="307"/>
      <c r="C416" s="307"/>
    </row>
    <row r="417" spans="2:3" x14ac:dyDescent="0.25">
      <c r="B417" s="307"/>
      <c r="C417" s="307"/>
    </row>
    <row r="418" spans="2:3" x14ac:dyDescent="0.25">
      <c r="B418" s="307"/>
      <c r="C418" s="307"/>
    </row>
    <row r="419" spans="2:3" x14ac:dyDescent="0.25">
      <c r="B419" s="307"/>
      <c r="C419" s="307"/>
    </row>
    <row r="420" spans="2:3" x14ac:dyDescent="0.25">
      <c r="B420" s="307"/>
      <c r="C420" s="307"/>
    </row>
    <row r="421" spans="2:3" x14ac:dyDescent="0.25">
      <c r="B421" s="307"/>
      <c r="C421" s="307"/>
    </row>
    <row r="422" spans="2:3" x14ac:dyDescent="0.25">
      <c r="B422" s="307"/>
      <c r="C422" s="307"/>
    </row>
    <row r="423" spans="2:3" x14ac:dyDescent="0.25">
      <c r="B423" s="307"/>
      <c r="C423" s="307"/>
    </row>
    <row r="424" spans="2:3" x14ac:dyDescent="0.25">
      <c r="B424" s="307"/>
      <c r="C424" s="307"/>
    </row>
    <row r="425" spans="2:3" x14ac:dyDescent="0.25">
      <c r="B425" s="307"/>
      <c r="C425" s="307"/>
    </row>
    <row r="426" spans="2:3" x14ac:dyDescent="0.25">
      <c r="B426" s="307"/>
      <c r="C426" s="307"/>
    </row>
    <row r="427" spans="2:3" x14ac:dyDescent="0.25">
      <c r="B427" s="307"/>
      <c r="C427" s="307"/>
    </row>
    <row r="428" spans="2:3" x14ac:dyDescent="0.25">
      <c r="B428" s="307"/>
      <c r="C428" s="307"/>
    </row>
    <row r="429" spans="2:3" x14ac:dyDescent="0.25">
      <c r="B429" s="307"/>
      <c r="C429" s="307"/>
    </row>
    <row r="430" spans="2:3" x14ac:dyDescent="0.25">
      <c r="B430" s="307"/>
      <c r="C430" s="307"/>
    </row>
    <row r="431" spans="2:3" x14ac:dyDescent="0.25">
      <c r="B431" s="307"/>
      <c r="C431" s="307"/>
    </row>
    <row r="432" spans="2:3" x14ac:dyDescent="0.25">
      <c r="B432" s="307"/>
      <c r="C432" s="307"/>
    </row>
    <row r="433" spans="2:3" x14ac:dyDescent="0.25">
      <c r="B433" s="307"/>
      <c r="C433" s="307"/>
    </row>
    <row r="434" spans="2:3" x14ac:dyDescent="0.25">
      <c r="B434" s="307"/>
      <c r="C434" s="307"/>
    </row>
    <row r="435" spans="2:3" x14ac:dyDescent="0.25">
      <c r="B435" s="307"/>
      <c r="C435" s="307"/>
    </row>
    <row r="436" spans="2:3" x14ac:dyDescent="0.25">
      <c r="B436" s="307"/>
      <c r="C436" s="307"/>
    </row>
    <row r="437" spans="2:3" x14ac:dyDescent="0.25">
      <c r="B437" s="307"/>
      <c r="C437" s="307"/>
    </row>
    <row r="438" spans="2:3" x14ac:dyDescent="0.25">
      <c r="B438" s="307"/>
      <c r="C438" s="307"/>
    </row>
    <row r="439" spans="2:3" x14ac:dyDescent="0.25">
      <c r="B439" s="307"/>
      <c r="C439" s="307"/>
    </row>
    <row r="440" spans="2:3" x14ac:dyDescent="0.25">
      <c r="B440" s="307"/>
      <c r="C440" s="307"/>
    </row>
    <row r="441" spans="2:3" x14ac:dyDescent="0.25">
      <c r="B441" s="307"/>
      <c r="C441" s="307"/>
    </row>
    <row r="442" spans="2:3" x14ac:dyDescent="0.25">
      <c r="B442" s="307"/>
      <c r="C442" s="307"/>
    </row>
    <row r="443" spans="2:3" x14ac:dyDescent="0.25">
      <c r="B443" s="307"/>
      <c r="C443" s="307"/>
    </row>
    <row r="444" spans="2:3" x14ac:dyDescent="0.25">
      <c r="B444" s="307"/>
      <c r="C444" s="307"/>
    </row>
    <row r="445" spans="2:3" x14ac:dyDescent="0.25">
      <c r="B445" s="307"/>
      <c r="C445" s="307"/>
    </row>
    <row r="446" spans="2:3" x14ac:dyDescent="0.25">
      <c r="B446" s="307"/>
      <c r="C446" s="307"/>
    </row>
    <row r="447" spans="2:3" x14ac:dyDescent="0.25">
      <c r="B447" s="307"/>
      <c r="C447" s="307"/>
    </row>
    <row r="448" spans="2:3" x14ac:dyDescent="0.25">
      <c r="B448" s="307"/>
      <c r="C448" s="307"/>
    </row>
    <row r="449" spans="2:3" x14ac:dyDescent="0.25">
      <c r="B449" s="307"/>
      <c r="C449" s="307"/>
    </row>
    <row r="450" spans="2:3" x14ac:dyDescent="0.25">
      <c r="B450" s="307"/>
      <c r="C450" s="307"/>
    </row>
    <row r="451" spans="2:3" x14ac:dyDescent="0.25">
      <c r="B451" s="307"/>
      <c r="C451" s="307"/>
    </row>
    <row r="452" spans="2:3" x14ac:dyDescent="0.25">
      <c r="B452" s="307"/>
      <c r="C452" s="307"/>
    </row>
    <row r="453" spans="2:3" x14ac:dyDescent="0.25">
      <c r="B453" s="307"/>
      <c r="C453" s="307"/>
    </row>
    <row r="454" spans="2:3" x14ac:dyDescent="0.25">
      <c r="B454" s="307"/>
      <c r="C454" s="307"/>
    </row>
    <row r="455" spans="2:3" x14ac:dyDescent="0.25">
      <c r="B455" s="307"/>
      <c r="C455" s="307"/>
    </row>
    <row r="456" spans="2:3" x14ac:dyDescent="0.25">
      <c r="B456" s="307"/>
      <c r="C456" s="307"/>
    </row>
    <row r="457" spans="2:3" x14ac:dyDescent="0.25">
      <c r="B457" s="307"/>
      <c r="C457" s="307"/>
    </row>
    <row r="458" spans="2:3" x14ac:dyDescent="0.25">
      <c r="B458" s="307"/>
      <c r="C458" s="307"/>
    </row>
    <row r="459" spans="2:3" x14ac:dyDescent="0.25">
      <c r="B459" s="307"/>
      <c r="C459" s="307"/>
    </row>
    <row r="460" spans="2:3" x14ac:dyDescent="0.25">
      <c r="B460" s="307"/>
      <c r="C460" s="307"/>
    </row>
    <row r="461" spans="2:3" x14ac:dyDescent="0.25">
      <c r="B461" s="307"/>
      <c r="C461" s="307"/>
    </row>
    <row r="462" spans="2:3" x14ac:dyDescent="0.25">
      <c r="B462" s="307"/>
      <c r="C462" s="307"/>
    </row>
    <row r="463" spans="2:3" x14ac:dyDescent="0.25">
      <c r="B463" s="307"/>
      <c r="C463" s="307"/>
    </row>
    <row r="464" spans="2:3" x14ac:dyDescent="0.25">
      <c r="B464" s="307"/>
      <c r="C464" s="307"/>
    </row>
    <row r="465" spans="2:3" x14ac:dyDescent="0.25">
      <c r="B465" s="307"/>
      <c r="C465" s="307"/>
    </row>
    <row r="466" spans="2:3" x14ac:dyDescent="0.25">
      <c r="B466" s="307"/>
      <c r="C466" s="307"/>
    </row>
    <row r="467" spans="2:3" x14ac:dyDescent="0.25">
      <c r="B467" s="307"/>
      <c r="C467" s="307"/>
    </row>
    <row r="468" spans="2:3" x14ac:dyDescent="0.25">
      <c r="B468" s="307"/>
      <c r="C468" s="307"/>
    </row>
    <row r="469" spans="2:3" x14ac:dyDescent="0.25">
      <c r="B469" s="307"/>
      <c r="C469" s="307"/>
    </row>
    <row r="470" spans="2:3" x14ac:dyDescent="0.25">
      <c r="B470" s="307"/>
      <c r="C470" s="307"/>
    </row>
    <row r="471" spans="2:3" x14ac:dyDescent="0.25">
      <c r="B471" s="307"/>
      <c r="C471" s="307"/>
    </row>
    <row r="472" spans="2:3" x14ac:dyDescent="0.25">
      <c r="B472" s="307"/>
      <c r="C472" s="307"/>
    </row>
    <row r="473" spans="2:3" x14ac:dyDescent="0.25">
      <c r="B473" s="307"/>
      <c r="C473" s="307"/>
    </row>
    <row r="474" spans="2:3" x14ac:dyDescent="0.25">
      <c r="B474" s="307"/>
      <c r="C474" s="307"/>
    </row>
    <row r="475" spans="2:3" x14ac:dyDescent="0.25">
      <c r="B475" s="307"/>
      <c r="C475" s="307"/>
    </row>
    <row r="476" spans="2:3" x14ac:dyDescent="0.25">
      <c r="B476" s="307"/>
      <c r="C476" s="307"/>
    </row>
    <row r="477" spans="2:3" x14ac:dyDescent="0.25">
      <c r="B477" s="307"/>
      <c r="C477" s="307"/>
    </row>
    <row r="478" spans="2:3" x14ac:dyDescent="0.25">
      <c r="B478" s="307"/>
      <c r="C478" s="307"/>
    </row>
    <row r="479" spans="2:3" x14ac:dyDescent="0.25">
      <c r="B479" s="307"/>
      <c r="C479" s="307"/>
    </row>
    <row r="480" spans="2:3" x14ac:dyDescent="0.25">
      <c r="B480" s="307"/>
      <c r="C480" s="307"/>
    </row>
    <row r="481" spans="2:3" x14ac:dyDescent="0.25">
      <c r="B481" s="307"/>
      <c r="C481" s="307"/>
    </row>
    <row r="482" spans="2:3" x14ac:dyDescent="0.25">
      <c r="B482" s="307"/>
      <c r="C482" s="307"/>
    </row>
    <row r="483" spans="2:3" x14ac:dyDescent="0.25">
      <c r="B483" s="307"/>
      <c r="C483" s="307"/>
    </row>
    <row r="484" spans="2:3" x14ac:dyDescent="0.25">
      <c r="B484" s="307"/>
      <c r="C484" s="307"/>
    </row>
    <row r="485" spans="2:3" x14ac:dyDescent="0.25">
      <c r="B485" s="307"/>
      <c r="C485" s="307"/>
    </row>
    <row r="486" spans="2:3" x14ac:dyDescent="0.25">
      <c r="B486" s="307"/>
      <c r="C486" s="307"/>
    </row>
    <row r="487" spans="2:3" x14ac:dyDescent="0.25">
      <c r="B487" s="307"/>
      <c r="C487" s="307"/>
    </row>
    <row r="488" spans="2:3" x14ac:dyDescent="0.25">
      <c r="B488" s="307"/>
      <c r="C488" s="307"/>
    </row>
    <row r="489" spans="2:3" x14ac:dyDescent="0.25">
      <c r="B489" s="307"/>
      <c r="C489" s="307"/>
    </row>
    <row r="490" spans="2:3" x14ac:dyDescent="0.25">
      <c r="B490" s="307"/>
      <c r="C490" s="307"/>
    </row>
    <row r="491" spans="2:3" x14ac:dyDescent="0.25">
      <c r="B491" s="307"/>
      <c r="C491" s="307"/>
    </row>
    <row r="492" spans="2:3" x14ac:dyDescent="0.25">
      <c r="B492" s="307"/>
      <c r="C492" s="307"/>
    </row>
    <row r="493" spans="2:3" x14ac:dyDescent="0.25">
      <c r="B493" s="307"/>
      <c r="C493" s="307"/>
    </row>
    <row r="494" spans="2:3" x14ac:dyDescent="0.25">
      <c r="B494" s="307"/>
      <c r="C494" s="307"/>
    </row>
    <row r="495" spans="2:3" x14ac:dyDescent="0.25">
      <c r="B495" s="307"/>
      <c r="C495" s="307"/>
    </row>
    <row r="496" spans="2:3" x14ac:dyDescent="0.25">
      <c r="B496" s="307"/>
      <c r="C496" s="307"/>
    </row>
    <row r="497" spans="2:3" x14ac:dyDescent="0.25">
      <c r="B497" s="307"/>
      <c r="C497" s="307"/>
    </row>
    <row r="498" spans="2:3" x14ac:dyDescent="0.25">
      <c r="B498" s="307"/>
      <c r="C498" s="307"/>
    </row>
    <row r="499" spans="2:3" x14ac:dyDescent="0.25">
      <c r="B499" s="307"/>
      <c r="C499" s="307"/>
    </row>
    <row r="500" spans="2:3" x14ac:dyDescent="0.25">
      <c r="B500" s="307"/>
      <c r="C500" s="307"/>
    </row>
    <row r="501" spans="2:3" x14ac:dyDescent="0.25">
      <c r="B501" s="307"/>
      <c r="C501" s="307"/>
    </row>
    <row r="502" spans="2:3" x14ac:dyDescent="0.25">
      <c r="B502" s="307"/>
      <c r="C502" s="307"/>
    </row>
    <row r="503" spans="2:3" x14ac:dyDescent="0.25">
      <c r="B503" s="307"/>
      <c r="C503" s="307"/>
    </row>
    <row r="504" spans="2:3" x14ac:dyDescent="0.25">
      <c r="B504" s="307"/>
      <c r="C504" s="307"/>
    </row>
    <row r="505" spans="2:3" x14ac:dyDescent="0.25">
      <c r="B505" s="307"/>
      <c r="C505" s="307"/>
    </row>
    <row r="506" spans="2:3" x14ac:dyDescent="0.25">
      <c r="B506" s="307"/>
      <c r="C506" s="307"/>
    </row>
    <row r="507" spans="2:3" x14ac:dyDescent="0.25">
      <c r="B507" s="307"/>
      <c r="C507" s="307"/>
    </row>
    <row r="508" spans="2:3" x14ac:dyDescent="0.25">
      <c r="B508" s="307"/>
      <c r="C508" s="307"/>
    </row>
    <row r="509" spans="2:3" x14ac:dyDescent="0.25">
      <c r="B509" s="307"/>
      <c r="C509" s="307"/>
    </row>
    <row r="510" spans="2:3" x14ac:dyDescent="0.25">
      <c r="B510" s="307"/>
      <c r="C510" s="307"/>
    </row>
    <row r="511" spans="2:3" x14ac:dyDescent="0.25">
      <c r="B511" s="307"/>
      <c r="C511" s="307"/>
    </row>
    <row r="512" spans="2:3" x14ac:dyDescent="0.25">
      <c r="B512" s="307"/>
      <c r="C512" s="307"/>
    </row>
    <row r="513" spans="2:3" x14ac:dyDescent="0.25">
      <c r="B513" s="307"/>
      <c r="C513" s="307"/>
    </row>
    <row r="514" spans="2:3" x14ac:dyDescent="0.25">
      <c r="B514" s="307"/>
      <c r="C514" s="307"/>
    </row>
    <row r="515" spans="2:3" x14ac:dyDescent="0.25">
      <c r="B515" s="307"/>
      <c r="C515" s="307"/>
    </row>
    <row r="516" spans="2:3" x14ac:dyDescent="0.25">
      <c r="B516" s="307"/>
      <c r="C516" s="307"/>
    </row>
    <row r="517" spans="2:3" x14ac:dyDescent="0.25">
      <c r="B517" s="307"/>
      <c r="C517" s="307"/>
    </row>
    <row r="518" spans="2:3" x14ac:dyDescent="0.25">
      <c r="B518" s="307"/>
      <c r="C518" s="307"/>
    </row>
    <row r="519" spans="2:3" x14ac:dyDescent="0.25">
      <c r="B519" s="307"/>
      <c r="C519" s="307"/>
    </row>
    <row r="520" spans="2:3" x14ac:dyDescent="0.25">
      <c r="B520" s="307"/>
      <c r="C520" s="307"/>
    </row>
    <row r="521" spans="2:3" x14ac:dyDescent="0.25">
      <c r="B521" s="307"/>
      <c r="C521" s="307"/>
    </row>
    <row r="522" spans="2:3" x14ac:dyDescent="0.25">
      <c r="B522" s="307"/>
      <c r="C522" s="307"/>
    </row>
    <row r="523" spans="2:3" x14ac:dyDescent="0.25">
      <c r="B523" s="307"/>
      <c r="C523" s="307"/>
    </row>
    <row r="524" spans="2:3" x14ac:dyDescent="0.25">
      <c r="B524" s="307"/>
      <c r="C524" s="307"/>
    </row>
    <row r="525" spans="2:3" x14ac:dyDescent="0.25">
      <c r="B525" s="307"/>
      <c r="C525" s="307"/>
    </row>
    <row r="526" spans="2:3" x14ac:dyDescent="0.25">
      <c r="B526" s="307"/>
      <c r="C526" s="307"/>
    </row>
    <row r="527" spans="2:3" x14ac:dyDescent="0.25">
      <c r="B527" s="307"/>
      <c r="C527" s="307"/>
    </row>
    <row r="528" spans="2:3" x14ac:dyDescent="0.25">
      <c r="B528" s="307"/>
      <c r="C528" s="307"/>
    </row>
    <row r="529" spans="2:3" x14ac:dyDescent="0.25">
      <c r="B529" s="307"/>
      <c r="C529" s="307"/>
    </row>
    <row r="530" spans="2:3" x14ac:dyDescent="0.25">
      <c r="B530" s="307"/>
      <c r="C530" s="307"/>
    </row>
    <row r="531" spans="2:3" x14ac:dyDescent="0.25">
      <c r="B531" s="307"/>
      <c r="C531" s="307"/>
    </row>
    <row r="532" spans="2:3" x14ac:dyDescent="0.25">
      <c r="B532" s="307"/>
      <c r="C532" s="307"/>
    </row>
    <row r="533" spans="2:3" x14ac:dyDescent="0.25">
      <c r="B533" s="307"/>
      <c r="C533" s="307"/>
    </row>
    <row r="534" spans="2:3" x14ac:dyDescent="0.25">
      <c r="B534" s="307"/>
      <c r="C534" s="307"/>
    </row>
    <row r="535" spans="2:3" x14ac:dyDescent="0.25">
      <c r="B535" s="307"/>
      <c r="C535" s="307"/>
    </row>
    <row r="536" spans="2:3" x14ac:dyDescent="0.25">
      <c r="B536" s="307"/>
      <c r="C536" s="307"/>
    </row>
    <row r="537" spans="2:3" x14ac:dyDescent="0.25">
      <c r="B537" s="307"/>
      <c r="C537" s="307"/>
    </row>
    <row r="538" spans="2:3" x14ac:dyDescent="0.25">
      <c r="B538" s="307"/>
      <c r="C538" s="307"/>
    </row>
    <row r="539" spans="2:3" x14ac:dyDescent="0.25">
      <c r="B539" s="307"/>
      <c r="C539" s="307"/>
    </row>
    <row r="540" spans="2:3" x14ac:dyDescent="0.25">
      <c r="B540" s="307"/>
      <c r="C540" s="307"/>
    </row>
    <row r="541" spans="2:3" x14ac:dyDescent="0.25">
      <c r="B541" s="307"/>
      <c r="C541" s="307"/>
    </row>
    <row r="542" spans="2:3" x14ac:dyDescent="0.25">
      <c r="C542" s="307"/>
    </row>
    <row r="543" spans="2:3" x14ac:dyDescent="0.25">
      <c r="C543" s="307"/>
    </row>
    <row r="544" spans="2:3" x14ac:dyDescent="0.25">
      <c r="C544" s="307"/>
    </row>
    <row r="545" spans="3:3" x14ac:dyDescent="0.25">
      <c r="C545" s="307"/>
    </row>
    <row r="546" spans="3:3" x14ac:dyDescent="0.25">
      <c r="C546" s="307"/>
    </row>
    <row r="547" spans="3:3" x14ac:dyDescent="0.25">
      <c r="C547" s="307"/>
    </row>
    <row r="548" spans="3:3" x14ac:dyDescent="0.25">
      <c r="C548" s="307"/>
    </row>
    <row r="549" spans="3:3" x14ac:dyDescent="0.25">
      <c r="C549" s="307"/>
    </row>
    <row r="550" spans="3:3" x14ac:dyDescent="0.25">
      <c r="C550" s="307"/>
    </row>
    <row r="551" spans="3:3" x14ac:dyDescent="0.25">
      <c r="C551" s="307"/>
    </row>
    <row r="552" spans="3:3" x14ac:dyDescent="0.25">
      <c r="C552" s="307"/>
    </row>
    <row r="553" spans="3:3" x14ac:dyDescent="0.25">
      <c r="C553" s="307"/>
    </row>
    <row r="554" spans="3:3" x14ac:dyDescent="0.25">
      <c r="C554" s="307"/>
    </row>
    <row r="555" spans="3:3" x14ac:dyDescent="0.25">
      <c r="C555" s="307"/>
    </row>
    <row r="556" spans="3:3" x14ac:dyDescent="0.25">
      <c r="C556" s="307"/>
    </row>
    <row r="557" spans="3:3" x14ac:dyDescent="0.25">
      <c r="C557" s="307"/>
    </row>
    <row r="558" spans="3:3" x14ac:dyDescent="0.25">
      <c r="C558" s="307"/>
    </row>
    <row r="559" spans="3:3" x14ac:dyDescent="0.25">
      <c r="C559" s="307"/>
    </row>
    <row r="560" spans="3:3" x14ac:dyDescent="0.25">
      <c r="C560" s="307"/>
    </row>
    <row r="561" spans="3:3" x14ac:dyDescent="0.25">
      <c r="C561" s="307"/>
    </row>
    <row r="562" spans="3:3" x14ac:dyDescent="0.25">
      <c r="C562" s="307"/>
    </row>
    <row r="563" spans="3:3" x14ac:dyDescent="0.25">
      <c r="C563" s="307"/>
    </row>
    <row r="564" spans="3:3" x14ac:dyDescent="0.25">
      <c r="C564" s="307"/>
    </row>
    <row r="565" spans="3:3" x14ac:dyDescent="0.25">
      <c r="C565" s="307"/>
    </row>
    <row r="566" spans="3:3" x14ac:dyDescent="0.25">
      <c r="C566" s="307"/>
    </row>
    <row r="567" spans="3:3" x14ac:dyDescent="0.25">
      <c r="C567" s="307"/>
    </row>
    <row r="568" spans="3:3" x14ac:dyDescent="0.25">
      <c r="C568" s="307"/>
    </row>
    <row r="569" spans="3:3" x14ac:dyDescent="0.25">
      <c r="C569" s="307"/>
    </row>
    <row r="570" spans="3:3" x14ac:dyDescent="0.25">
      <c r="C570" s="307"/>
    </row>
    <row r="571" spans="3:3" x14ac:dyDescent="0.25">
      <c r="C571" s="307"/>
    </row>
    <row r="572" spans="3:3" x14ac:dyDescent="0.25">
      <c r="C572" s="307"/>
    </row>
    <row r="573" spans="3:3" x14ac:dyDescent="0.25">
      <c r="C573" s="307"/>
    </row>
    <row r="574" spans="3:3" x14ac:dyDescent="0.25">
      <c r="C574" s="307"/>
    </row>
    <row r="575" spans="3:3" x14ac:dyDescent="0.25">
      <c r="C575" s="307"/>
    </row>
    <row r="576" spans="3:3" x14ac:dyDescent="0.25">
      <c r="C576" s="307"/>
    </row>
    <row r="577" spans="3:3" x14ac:dyDescent="0.25">
      <c r="C577" s="307"/>
    </row>
    <row r="578" spans="3:3" x14ac:dyDescent="0.25">
      <c r="C578" s="307"/>
    </row>
    <row r="579" spans="3:3" x14ac:dyDescent="0.25">
      <c r="C579" s="307"/>
    </row>
    <row r="580" spans="3:3" x14ac:dyDescent="0.25">
      <c r="C580" s="307"/>
    </row>
    <row r="581" spans="3:3" x14ac:dyDescent="0.25">
      <c r="C581" s="307"/>
    </row>
    <row r="582" spans="3:3" x14ac:dyDescent="0.25">
      <c r="C582" s="307"/>
    </row>
    <row r="583" spans="3:3" x14ac:dyDescent="0.25">
      <c r="C583" s="307"/>
    </row>
    <row r="584" spans="3:3" x14ac:dyDescent="0.25">
      <c r="C584" s="307"/>
    </row>
    <row r="585" spans="3:3" x14ac:dyDescent="0.25">
      <c r="C585" s="307"/>
    </row>
    <row r="586" spans="3:3" x14ac:dyDescent="0.25">
      <c r="C586" s="307"/>
    </row>
    <row r="587" spans="3:3" x14ac:dyDescent="0.25">
      <c r="C587" s="307"/>
    </row>
    <row r="588" spans="3:3" x14ac:dyDescent="0.25">
      <c r="C588" s="307"/>
    </row>
    <row r="589" spans="3:3" x14ac:dyDescent="0.25">
      <c r="C589" s="307"/>
    </row>
    <row r="590" spans="3:3" x14ac:dyDescent="0.25">
      <c r="C590" s="307"/>
    </row>
    <row r="591" spans="3:3" x14ac:dyDescent="0.25">
      <c r="C591" s="307"/>
    </row>
    <row r="592" spans="3:3" x14ac:dyDescent="0.25">
      <c r="C592" s="307"/>
    </row>
    <row r="593" spans="3:3" x14ac:dyDescent="0.25">
      <c r="C593" s="307"/>
    </row>
    <row r="594" spans="3:3" x14ac:dyDescent="0.25">
      <c r="C594" s="307"/>
    </row>
    <row r="595" spans="3:3" x14ac:dyDescent="0.25">
      <c r="C595" s="307"/>
    </row>
    <row r="596" spans="3:3" x14ac:dyDescent="0.25">
      <c r="C596" s="307"/>
    </row>
    <row r="597" spans="3:3" x14ac:dyDescent="0.25">
      <c r="C597" s="307"/>
    </row>
    <row r="598" spans="3:3" x14ac:dyDescent="0.25">
      <c r="C598" s="307"/>
    </row>
    <row r="599" spans="3:3" x14ac:dyDescent="0.25">
      <c r="C599" s="307"/>
    </row>
    <row r="600" spans="3:3" x14ac:dyDescent="0.25">
      <c r="C600" s="307"/>
    </row>
    <row r="601" spans="3:3" x14ac:dyDescent="0.25">
      <c r="C601" s="307"/>
    </row>
    <row r="602" spans="3:3" x14ac:dyDescent="0.25">
      <c r="C602" s="307"/>
    </row>
    <row r="603" spans="3:3" x14ac:dyDescent="0.25">
      <c r="C603" s="307"/>
    </row>
    <row r="604" spans="3:3" x14ac:dyDescent="0.25">
      <c r="C604" s="307"/>
    </row>
    <row r="605" spans="3:3" x14ac:dyDescent="0.25">
      <c r="C605" s="307"/>
    </row>
    <row r="606" spans="3:3" x14ac:dyDescent="0.25">
      <c r="C606" s="307"/>
    </row>
    <row r="607" spans="3:3" x14ac:dyDescent="0.25">
      <c r="C607" s="307"/>
    </row>
    <row r="608" spans="3:3" x14ac:dyDescent="0.25">
      <c r="C608" s="307"/>
    </row>
    <row r="609" spans="3:3" x14ac:dyDescent="0.25">
      <c r="C609" s="307"/>
    </row>
    <row r="610" spans="3:3" x14ac:dyDescent="0.25">
      <c r="C610" s="307"/>
    </row>
    <row r="611" spans="3:3" x14ac:dyDescent="0.25">
      <c r="C611" s="307"/>
    </row>
    <row r="612" spans="3:3" x14ac:dyDescent="0.25">
      <c r="C612" s="307"/>
    </row>
    <row r="613" spans="3:3" x14ac:dyDescent="0.25">
      <c r="C613" s="307"/>
    </row>
    <row r="614" spans="3:3" x14ac:dyDescent="0.25">
      <c r="C614" s="307"/>
    </row>
    <row r="615" spans="3:3" x14ac:dyDescent="0.25">
      <c r="C615" s="307"/>
    </row>
    <row r="616" spans="3:3" x14ac:dyDescent="0.25">
      <c r="C616" s="307"/>
    </row>
    <row r="617" spans="3:3" x14ac:dyDescent="0.25">
      <c r="C617" s="307"/>
    </row>
    <row r="618" spans="3:3" x14ac:dyDescent="0.25">
      <c r="C618" s="307"/>
    </row>
    <row r="619" spans="3:3" x14ac:dyDescent="0.25">
      <c r="C619" s="307"/>
    </row>
    <row r="620" spans="3:3" x14ac:dyDescent="0.25">
      <c r="C620" s="307"/>
    </row>
    <row r="621" spans="3:3" x14ac:dyDescent="0.25">
      <c r="C621" s="307"/>
    </row>
    <row r="622" spans="3:3" x14ac:dyDescent="0.25">
      <c r="C622" s="307"/>
    </row>
    <row r="623" spans="3:3" x14ac:dyDescent="0.25">
      <c r="C623" s="307"/>
    </row>
    <row r="624" spans="3:3" x14ac:dyDescent="0.25">
      <c r="C624" s="307"/>
    </row>
    <row r="625" spans="3:3" x14ac:dyDescent="0.25">
      <c r="C625" s="307"/>
    </row>
    <row r="626" spans="3:3" x14ac:dyDescent="0.25">
      <c r="C626" s="307"/>
    </row>
    <row r="627" spans="3:3" x14ac:dyDescent="0.25">
      <c r="C627" s="307"/>
    </row>
    <row r="628" spans="3:3" x14ac:dyDescent="0.25">
      <c r="C628" s="307"/>
    </row>
    <row r="629" spans="3:3" x14ac:dyDescent="0.25">
      <c r="C629" s="307"/>
    </row>
    <row r="630" spans="3:3" x14ac:dyDescent="0.25">
      <c r="C630" s="307"/>
    </row>
    <row r="631" spans="3:3" x14ac:dyDescent="0.25">
      <c r="C631" s="307"/>
    </row>
    <row r="632" spans="3:3" x14ac:dyDescent="0.25">
      <c r="C632" s="307"/>
    </row>
    <row r="633" spans="3:3" x14ac:dyDescent="0.25">
      <c r="C633" s="307"/>
    </row>
    <row r="634" spans="3:3" x14ac:dyDescent="0.25">
      <c r="C634" s="307"/>
    </row>
    <row r="635" spans="3:3" x14ac:dyDescent="0.25">
      <c r="C635" s="307"/>
    </row>
    <row r="636" spans="3:3" x14ac:dyDescent="0.25">
      <c r="C636" s="307"/>
    </row>
    <row r="637" spans="3:3" x14ac:dyDescent="0.25">
      <c r="C637" s="307"/>
    </row>
    <row r="638" spans="3:3" x14ac:dyDescent="0.25">
      <c r="C638" s="307"/>
    </row>
    <row r="639" spans="3:3" x14ac:dyDescent="0.25">
      <c r="C639" s="307"/>
    </row>
    <row r="640" spans="3:3" x14ac:dyDescent="0.25">
      <c r="C640" s="307"/>
    </row>
    <row r="641" spans="3:3" x14ac:dyDescent="0.25">
      <c r="C641" s="307"/>
    </row>
    <row r="642" spans="3:3" x14ac:dyDescent="0.25">
      <c r="C642" s="307"/>
    </row>
    <row r="643" spans="3:3" x14ac:dyDescent="0.25">
      <c r="C643" s="307"/>
    </row>
    <row r="644" spans="3:3" x14ac:dyDescent="0.25">
      <c r="C644" s="307"/>
    </row>
    <row r="645" spans="3:3" x14ac:dyDescent="0.25">
      <c r="C645" s="307"/>
    </row>
    <row r="646" spans="3:3" x14ac:dyDescent="0.25">
      <c r="C646" s="307"/>
    </row>
    <row r="647" spans="3:3" x14ac:dyDescent="0.25">
      <c r="C647" s="307"/>
    </row>
    <row r="648" spans="3:3" x14ac:dyDescent="0.25">
      <c r="C648" s="307"/>
    </row>
    <row r="649" spans="3:3" x14ac:dyDescent="0.25">
      <c r="C649" s="307"/>
    </row>
    <row r="650" spans="3:3" x14ac:dyDescent="0.25">
      <c r="C650" s="307"/>
    </row>
    <row r="651" spans="3:3" x14ac:dyDescent="0.25">
      <c r="C651" s="307"/>
    </row>
    <row r="652" spans="3:3" x14ac:dyDescent="0.25">
      <c r="C652" s="307"/>
    </row>
    <row r="653" spans="3:3" x14ac:dyDescent="0.25">
      <c r="C653" s="307"/>
    </row>
    <row r="654" spans="3:3" x14ac:dyDescent="0.25">
      <c r="C654" s="307"/>
    </row>
    <row r="655" spans="3:3" x14ac:dyDescent="0.25">
      <c r="C655" s="307"/>
    </row>
    <row r="656" spans="3:3" x14ac:dyDescent="0.25">
      <c r="C656" s="307"/>
    </row>
    <row r="657" spans="3:3" x14ac:dyDescent="0.25">
      <c r="C657" s="307"/>
    </row>
    <row r="658" spans="3:3" x14ac:dyDescent="0.25">
      <c r="C658" s="307"/>
    </row>
    <row r="659" spans="3:3" x14ac:dyDescent="0.25">
      <c r="C659" s="307"/>
    </row>
    <row r="660" spans="3:3" x14ac:dyDescent="0.25">
      <c r="C660" s="307"/>
    </row>
    <row r="661" spans="3:3" x14ac:dyDescent="0.25">
      <c r="C661" s="307"/>
    </row>
    <row r="662" spans="3:3" x14ac:dyDescent="0.25">
      <c r="C662" s="307"/>
    </row>
    <row r="663" spans="3:3" x14ac:dyDescent="0.25">
      <c r="C663" s="307"/>
    </row>
    <row r="664" spans="3:3" x14ac:dyDescent="0.25">
      <c r="C664" s="307"/>
    </row>
    <row r="665" spans="3:3" x14ac:dyDescent="0.25">
      <c r="C665" s="307"/>
    </row>
    <row r="666" spans="3:3" x14ac:dyDescent="0.25">
      <c r="C666" s="307"/>
    </row>
    <row r="667" spans="3:3" x14ac:dyDescent="0.25">
      <c r="C667" s="307"/>
    </row>
    <row r="668" spans="3:3" x14ac:dyDescent="0.25">
      <c r="C668" s="307"/>
    </row>
    <row r="669" spans="3:3" x14ac:dyDescent="0.25">
      <c r="C669" s="307"/>
    </row>
    <row r="670" spans="3:3" x14ac:dyDescent="0.25">
      <c r="C670" s="307"/>
    </row>
    <row r="671" spans="3:3" x14ac:dyDescent="0.25">
      <c r="C671" s="307"/>
    </row>
    <row r="672" spans="3:3" x14ac:dyDescent="0.25">
      <c r="C672" s="307"/>
    </row>
    <row r="673" spans="3:3" x14ac:dyDescent="0.25">
      <c r="C673" s="307"/>
    </row>
    <row r="674" spans="3:3" x14ac:dyDescent="0.25">
      <c r="C674" s="307"/>
    </row>
    <row r="675" spans="3:3" x14ac:dyDescent="0.25">
      <c r="C675" s="307"/>
    </row>
    <row r="676" spans="3:3" x14ac:dyDescent="0.25">
      <c r="C676" s="307"/>
    </row>
    <row r="677" spans="3:3" x14ac:dyDescent="0.25">
      <c r="C677" s="307"/>
    </row>
    <row r="678" spans="3:3" x14ac:dyDescent="0.25">
      <c r="C678" s="307"/>
    </row>
    <row r="679" spans="3:3" x14ac:dyDescent="0.25">
      <c r="C679" s="307"/>
    </row>
    <row r="680" spans="3:3" x14ac:dyDescent="0.25">
      <c r="C680" s="307"/>
    </row>
    <row r="681" spans="3:3" x14ac:dyDescent="0.25">
      <c r="C681" s="307"/>
    </row>
    <row r="682" spans="3:3" x14ac:dyDescent="0.25">
      <c r="C682" s="307"/>
    </row>
    <row r="683" spans="3:3" x14ac:dyDescent="0.25">
      <c r="C683" s="307"/>
    </row>
    <row r="684" spans="3:3" x14ac:dyDescent="0.25">
      <c r="C684" s="307"/>
    </row>
    <row r="685" spans="3:3" x14ac:dyDescent="0.25">
      <c r="C685" s="307"/>
    </row>
    <row r="686" spans="3:3" x14ac:dyDescent="0.25">
      <c r="C686" s="307"/>
    </row>
    <row r="687" spans="3:3" x14ac:dyDescent="0.25">
      <c r="C687" s="307"/>
    </row>
    <row r="688" spans="3:3" x14ac:dyDescent="0.25">
      <c r="C688" s="307"/>
    </row>
    <row r="689" spans="3:3" x14ac:dyDescent="0.25">
      <c r="C689" s="307"/>
    </row>
    <row r="690" spans="3:3" x14ac:dyDescent="0.25">
      <c r="C690" s="307"/>
    </row>
    <row r="691" spans="3:3" x14ac:dyDescent="0.25">
      <c r="C691" s="307"/>
    </row>
    <row r="692" spans="3:3" x14ac:dyDescent="0.25">
      <c r="C692" s="307"/>
    </row>
    <row r="693" spans="3:3" x14ac:dyDescent="0.25">
      <c r="C693" s="307"/>
    </row>
    <row r="694" spans="3:3" x14ac:dyDescent="0.25">
      <c r="C694" s="307"/>
    </row>
    <row r="695" spans="3:3" x14ac:dyDescent="0.25">
      <c r="C695" s="307"/>
    </row>
    <row r="696" spans="3:3" x14ac:dyDescent="0.25">
      <c r="C696" s="307"/>
    </row>
    <row r="697" spans="3:3" x14ac:dyDescent="0.25">
      <c r="C697" s="307"/>
    </row>
    <row r="698" spans="3:3" x14ac:dyDescent="0.25">
      <c r="C698" s="307"/>
    </row>
    <row r="699" spans="3:3" x14ac:dyDescent="0.25">
      <c r="C699" s="307"/>
    </row>
    <row r="700" spans="3:3" x14ac:dyDescent="0.25">
      <c r="C700" s="307"/>
    </row>
    <row r="701" spans="3:3" x14ac:dyDescent="0.25">
      <c r="C701" s="307"/>
    </row>
    <row r="702" spans="3:3" x14ac:dyDescent="0.25">
      <c r="C702" s="307"/>
    </row>
    <row r="703" spans="3:3" x14ac:dyDescent="0.25">
      <c r="C703" s="307"/>
    </row>
    <row r="704" spans="3:3" x14ac:dyDescent="0.25">
      <c r="C704" s="307"/>
    </row>
    <row r="705" spans="3:3" x14ac:dyDescent="0.25">
      <c r="C705" s="307"/>
    </row>
    <row r="706" spans="3:3" x14ac:dyDescent="0.25">
      <c r="C706" s="307"/>
    </row>
    <row r="707" spans="3:3" x14ac:dyDescent="0.25">
      <c r="C707" s="307"/>
    </row>
    <row r="708" spans="3:3" x14ac:dyDescent="0.25">
      <c r="C708" s="307"/>
    </row>
    <row r="709" spans="3:3" x14ac:dyDescent="0.25">
      <c r="C709" s="307"/>
    </row>
    <row r="710" spans="3:3" x14ac:dyDescent="0.25">
      <c r="C710" s="307"/>
    </row>
    <row r="711" spans="3:3" x14ac:dyDescent="0.25">
      <c r="C711" s="307"/>
    </row>
    <row r="712" spans="3:3" x14ac:dyDescent="0.25">
      <c r="C712" s="307"/>
    </row>
    <row r="713" spans="3:3" x14ac:dyDescent="0.25">
      <c r="C713" s="307"/>
    </row>
    <row r="714" spans="3:3" x14ac:dyDescent="0.25">
      <c r="C714" s="307"/>
    </row>
    <row r="715" spans="3:3" x14ac:dyDescent="0.25">
      <c r="C715" s="307"/>
    </row>
    <row r="716" spans="3:3" x14ac:dyDescent="0.25">
      <c r="C716" s="307"/>
    </row>
    <row r="717" spans="3:3" x14ac:dyDescent="0.25">
      <c r="C717" s="307"/>
    </row>
    <row r="718" spans="3:3" x14ac:dyDescent="0.25">
      <c r="C718" s="307"/>
    </row>
    <row r="719" spans="3:3" x14ac:dyDescent="0.25">
      <c r="C719" s="307"/>
    </row>
    <row r="720" spans="3:3" x14ac:dyDescent="0.25">
      <c r="C720" s="307"/>
    </row>
    <row r="721" spans="3:3" x14ac:dyDescent="0.25">
      <c r="C721" s="307"/>
    </row>
    <row r="722" spans="3:3" x14ac:dyDescent="0.25">
      <c r="C722" s="307"/>
    </row>
    <row r="723" spans="3:3" x14ac:dyDescent="0.25">
      <c r="C723" s="307"/>
    </row>
    <row r="724" spans="3:3" x14ac:dyDescent="0.25">
      <c r="C724" s="307"/>
    </row>
    <row r="725" spans="3:3" x14ac:dyDescent="0.25">
      <c r="C725" s="307"/>
    </row>
    <row r="726" spans="3:3" x14ac:dyDescent="0.25">
      <c r="C726" s="307"/>
    </row>
    <row r="727" spans="3:3" x14ac:dyDescent="0.25">
      <c r="C727" s="307"/>
    </row>
    <row r="728" spans="3:3" x14ac:dyDescent="0.25">
      <c r="C728" s="307"/>
    </row>
    <row r="729" spans="3:3" x14ac:dyDescent="0.25">
      <c r="C729" s="307"/>
    </row>
    <row r="730" spans="3:3" x14ac:dyDescent="0.25">
      <c r="C730" s="307"/>
    </row>
    <row r="731" spans="3:3" x14ac:dyDescent="0.25">
      <c r="C731" s="307"/>
    </row>
    <row r="732" spans="3:3" x14ac:dyDescent="0.25">
      <c r="C732" s="307"/>
    </row>
    <row r="733" spans="3:3" x14ac:dyDescent="0.25">
      <c r="C733" s="307"/>
    </row>
    <row r="734" spans="3:3" x14ac:dyDescent="0.25">
      <c r="C734" s="307"/>
    </row>
    <row r="735" spans="3:3" x14ac:dyDescent="0.25">
      <c r="C735" s="307"/>
    </row>
    <row r="736" spans="3:3" x14ac:dyDescent="0.25">
      <c r="C736" s="307"/>
    </row>
    <row r="737" spans="3:3" x14ac:dyDescent="0.25">
      <c r="C737" s="307"/>
    </row>
    <row r="738" spans="3:3" x14ac:dyDescent="0.25">
      <c r="C738" s="307"/>
    </row>
    <row r="739" spans="3:3" x14ac:dyDescent="0.25">
      <c r="C739" s="307"/>
    </row>
    <row r="740" spans="3:3" x14ac:dyDescent="0.25">
      <c r="C740" s="307"/>
    </row>
    <row r="741" spans="3:3" x14ac:dyDescent="0.25">
      <c r="C741" s="307"/>
    </row>
    <row r="742" spans="3:3" x14ac:dyDescent="0.25">
      <c r="C742" s="307"/>
    </row>
    <row r="743" spans="3:3" x14ac:dyDescent="0.25">
      <c r="C743" s="307"/>
    </row>
    <row r="744" spans="3:3" x14ac:dyDescent="0.25">
      <c r="C744" s="307"/>
    </row>
    <row r="745" spans="3:3" x14ac:dyDescent="0.25">
      <c r="C745" s="307"/>
    </row>
    <row r="746" spans="3:3" x14ac:dyDescent="0.25">
      <c r="C746" s="307"/>
    </row>
    <row r="747" spans="3:3" x14ac:dyDescent="0.25">
      <c r="C747" s="307"/>
    </row>
    <row r="748" spans="3:3" x14ac:dyDescent="0.25">
      <c r="C748" s="307"/>
    </row>
    <row r="749" spans="3:3" x14ac:dyDescent="0.25">
      <c r="C749" s="307"/>
    </row>
    <row r="750" spans="3:3" x14ac:dyDescent="0.25">
      <c r="C750" s="307"/>
    </row>
    <row r="751" spans="3:3" x14ac:dyDescent="0.25">
      <c r="C751" s="307"/>
    </row>
    <row r="752" spans="3:3" x14ac:dyDescent="0.25">
      <c r="C752" s="307"/>
    </row>
    <row r="753" spans="3:3" x14ac:dyDescent="0.25">
      <c r="C753" s="307"/>
    </row>
    <row r="754" spans="3:3" x14ac:dyDescent="0.25">
      <c r="C754" s="307"/>
    </row>
    <row r="755" spans="3:3" x14ac:dyDescent="0.25">
      <c r="C755" s="307"/>
    </row>
    <row r="756" spans="3:3" x14ac:dyDescent="0.25">
      <c r="C756" s="307"/>
    </row>
    <row r="757" spans="3:3" x14ac:dyDescent="0.25">
      <c r="C757" s="307"/>
    </row>
    <row r="758" spans="3:3" x14ac:dyDescent="0.25">
      <c r="C758" s="307"/>
    </row>
    <row r="759" spans="3:3" x14ac:dyDescent="0.25">
      <c r="C759" s="307"/>
    </row>
    <row r="760" spans="3:3" x14ac:dyDescent="0.25">
      <c r="C760" s="307"/>
    </row>
    <row r="761" spans="3:3" x14ac:dyDescent="0.25">
      <c r="C761" s="307"/>
    </row>
    <row r="762" spans="3:3" x14ac:dyDescent="0.25">
      <c r="C762" s="307"/>
    </row>
    <row r="763" spans="3:3" x14ac:dyDescent="0.25">
      <c r="C763" s="307"/>
    </row>
    <row r="764" spans="3:3" x14ac:dyDescent="0.25">
      <c r="C764" s="307"/>
    </row>
    <row r="765" spans="3:3" x14ac:dyDescent="0.25">
      <c r="C765" s="307"/>
    </row>
    <row r="766" spans="3:3" x14ac:dyDescent="0.25">
      <c r="C766" s="307"/>
    </row>
    <row r="767" spans="3:3" x14ac:dyDescent="0.25">
      <c r="C767" s="307"/>
    </row>
    <row r="768" spans="3:3" x14ac:dyDescent="0.25">
      <c r="C768" s="307"/>
    </row>
    <row r="769" spans="3:3" x14ac:dyDescent="0.25">
      <c r="C769" s="307"/>
    </row>
    <row r="770" spans="3:3" x14ac:dyDescent="0.25">
      <c r="C770" s="307"/>
    </row>
    <row r="771" spans="3:3" x14ac:dyDescent="0.25">
      <c r="C771" s="307"/>
    </row>
    <row r="772" spans="3:3" x14ac:dyDescent="0.25">
      <c r="C772" s="307"/>
    </row>
    <row r="773" spans="3:3" x14ac:dyDescent="0.25">
      <c r="C773" s="307"/>
    </row>
    <row r="774" spans="3:3" x14ac:dyDescent="0.25">
      <c r="C774" s="307"/>
    </row>
    <row r="775" spans="3:3" x14ac:dyDescent="0.25">
      <c r="C775" s="307"/>
    </row>
    <row r="776" spans="3:3" x14ac:dyDescent="0.25">
      <c r="C776" s="307"/>
    </row>
    <row r="777" spans="3:3" x14ac:dyDescent="0.25">
      <c r="C777" s="307"/>
    </row>
    <row r="778" spans="3:3" x14ac:dyDescent="0.25">
      <c r="C778" s="307"/>
    </row>
    <row r="779" spans="3:3" x14ac:dyDescent="0.25">
      <c r="C779" s="307"/>
    </row>
    <row r="780" spans="3:3" x14ac:dyDescent="0.25">
      <c r="C780" s="307"/>
    </row>
    <row r="781" spans="3:3" x14ac:dyDescent="0.25">
      <c r="C781" s="307"/>
    </row>
    <row r="782" spans="3:3" x14ac:dyDescent="0.25">
      <c r="C782" s="307"/>
    </row>
    <row r="783" spans="3:3" x14ac:dyDescent="0.25">
      <c r="C783" s="307"/>
    </row>
    <row r="784" spans="3:3" x14ac:dyDescent="0.25">
      <c r="C784" s="307"/>
    </row>
    <row r="785" spans="3:3" x14ac:dyDescent="0.25">
      <c r="C785" s="307"/>
    </row>
    <row r="786" spans="3:3" x14ac:dyDescent="0.25">
      <c r="C786" s="307"/>
    </row>
    <row r="787" spans="3:3" x14ac:dyDescent="0.25">
      <c r="C787" s="307"/>
    </row>
    <row r="788" spans="3:3" x14ac:dyDescent="0.25">
      <c r="C788" s="307"/>
    </row>
    <row r="789" spans="3:3" x14ac:dyDescent="0.25">
      <c r="C789" s="307"/>
    </row>
    <row r="790" spans="3:3" x14ac:dyDescent="0.25">
      <c r="C790" s="307"/>
    </row>
    <row r="791" spans="3:3" x14ac:dyDescent="0.25">
      <c r="C791" s="307"/>
    </row>
    <row r="792" spans="3:3" x14ac:dyDescent="0.25">
      <c r="C792" s="307"/>
    </row>
    <row r="793" spans="3:3" x14ac:dyDescent="0.25">
      <c r="C793" s="307"/>
    </row>
    <row r="794" spans="3:3" x14ac:dyDescent="0.25">
      <c r="C794" s="307"/>
    </row>
    <row r="795" spans="3:3" x14ac:dyDescent="0.25">
      <c r="C795" s="307"/>
    </row>
    <row r="796" spans="3:3" x14ac:dyDescent="0.25">
      <c r="C796" s="307"/>
    </row>
    <row r="797" spans="3:3" x14ac:dyDescent="0.25">
      <c r="C797" s="307"/>
    </row>
    <row r="798" spans="3:3" x14ac:dyDescent="0.25">
      <c r="C798" s="307"/>
    </row>
    <row r="799" spans="3:3" x14ac:dyDescent="0.25">
      <c r="C799" s="307"/>
    </row>
    <row r="800" spans="3:3" x14ac:dyDescent="0.25">
      <c r="C800" s="307"/>
    </row>
    <row r="801" spans="3:3" x14ac:dyDescent="0.25">
      <c r="C801" s="307"/>
    </row>
    <row r="802" spans="3:3" x14ac:dyDescent="0.25">
      <c r="C802" s="307"/>
    </row>
    <row r="803" spans="3:3" x14ac:dyDescent="0.25">
      <c r="C803" s="307"/>
    </row>
    <row r="804" spans="3:3" x14ac:dyDescent="0.25">
      <c r="C804" s="307"/>
    </row>
    <row r="805" spans="3:3" x14ac:dyDescent="0.25">
      <c r="C805" s="307"/>
    </row>
    <row r="806" spans="3:3" x14ac:dyDescent="0.25">
      <c r="C806" s="307"/>
    </row>
    <row r="807" spans="3:3" x14ac:dyDescent="0.25">
      <c r="C807" s="307"/>
    </row>
    <row r="808" spans="3:3" x14ac:dyDescent="0.25">
      <c r="C808" s="307"/>
    </row>
    <row r="809" spans="3:3" x14ac:dyDescent="0.25">
      <c r="C809" s="307"/>
    </row>
    <row r="810" spans="3:3" x14ac:dyDescent="0.25">
      <c r="C810" s="307"/>
    </row>
    <row r="811" spans="3:3" x14ac:dyDescent="0.25">
      <c r="C811" s="307"/>
    </row>
    <row r="812" spans="3:3" x14ac:dyDescent="0.25">
      <c r="C812" s="307"/>
    </row>
    <row r="813" spans="3:3" x14ac:dyDescent="0.25">
      <c r="C813" s="307"/>
    </row>
    <row r="814" spans="3:3" x14ac:dyDescent="0.25">
      <c r="C814" s="307"/>
    </row>
    <row r="815" spans="3:3" x14ac:dyDescent="0.25">
      <c r="C815" s="307"/>
    </row>
    <row r="816" spans="3:3" x14ac:dyDescent="0.25">
      <c r="C816" s="307"/>
    </row>
    <row r="817" spans="3:3" x14ac:dyDescent="0.25">
      <c r="C817" s="307"/>
    </row>
    <row r="818" spans="3:3" x14ac:dyDescent="0.25">
      <c r="C818" s="307"/>
    </row>
    <row r="819" spans="3:3" x14ac:dyDescent="0.25">
      <c r="C819" s="307"/>
    </row>
    <row r="820" spans="3:3" x14ac:dyDescent="0.25">
      <c r="C820" s="307"/>
    </row>
    <row r="821" spans="3:3" x14ac:dyDescent="0.25">
      <c r="C821" s="307"/>
    </row>
    <row r="822" spans="3:3" x14ac:dyDescent="0.25">
      <c r="C822" s="307"/>
    </row>
    <row r="823" spans="3:3" x14ac:dyDescent="0.25">
      <c r="C823" s="307"/>
    </row>
    <row r="824" spans="3:3" x14ac:dyDescent="0.25">
      <c r="C824" s="307"/>
    </row>
    <row r="825" spans="3:3" x14ac:dyDescent="0.25">
      <c r="C825" s="307"/>
    </row>
    <row r="826" spans="3:3" x14ac:dyDescent="0.25">
      <c r="C826" s="307"/>
    </row>
    <row r="827" spans="3:3" x14ac:dyDescent="0.25">
      <c r="C827" s="307"/>
    </row>
    <row r="828" spans="3:3" x14ac:dyDescent="0.25">
      <c r="C828" s="307"/>
    </row>
    <row r="829" spans="3:3" x14ac:dyDescent="0.25">
      <c r="C829" s="307"/>
    </row>
    <row r="830" spans="3:3" x14ac:dyDescent="0.25">
      <c r="C830" s="307"/>
    </row>
    <row r="831" spans="3:3" x14ac:dyDescent="0.25">
      <c r="C831" s="307"/>
    </row>
    <row r="832" spans="3:3" x14ac:dyDescent="0.25">
      <c r="C832" s="307"/>
    </row>
    <row r="833" spans="3:3" x14ac:dyDescent="0.25">
      <c r="C833" s="307"/>
    </row>
    <row r="834" spans="3:3" x14ac:dyDescent="0.25">
      <c r="C834" s="307"/>
    </row>
    <row r="835" spans="3:3" x14ac:dyDescent="0.25">
      <c r="C835" s="307"/>
    </row>
    <row r="836" spans="3:3" x14ac:dyDescent="0.25">
      <c r="C836" s="307"/>
    </row>
    <row r="837" spans="3:3" x14ac:dyDescent="0.25">
      <c r="C837" s="307"/>
    </row>
    <row r="838" spans="3:3" x14ac:dyDescent="0.25">
      <c r="C838" s="307"/>
    </row>
    <row r="839" spans="3:3" x14ac:dyDescent="0.25">
      <c r="C839" s="307"/>
    </row>
    <row r="840" spans="3:3" x14ac:dyDescent="0.25">
      <c r="C840" s="307"/>
    </row>
    <row r="841" spans="3:3" x14ac:dyDescent="0.25">
      <c r="C841" s="307"/>
    </row>
    <row r="842" spans="3:3" x14ac:dyDescent="0.25">
      <c r="C842" s="307"/>
    </row>
    <row r="843" spans="3:3" x14ac:dyDescent="0.25">
      <c r="C843" s="307"/>
    </row>
    <row r="844" spans="3:3" x14ac:dyDescent="0.25">
      <c r="C844" s="307"/>
    </row>
    <row r="845" spans="3:3" x14ac:dyDescent="0.25">
      <c r="C845" s="307"/>
    </row>
    <row r="846" spans="3:3" x14ac:dyDescent="0.25">
      <c r="C846" s="307"/>
    </row>
    <row r="847" spans="3:3" x14ac:dyDescent="0.25">
      <c r="C847" s="307"/>
    </row>
    <row r="848" spans="3:3" x14ac:dyDescent="0.25">
      <c r="C848" s="307"/>
    </row>
    <row r="849" spans="3:3" x14ac:dyDescent="0.25">
      <c r="C849" s="307"/>
    </row>
    <row r="850" spans="3:3" x14ac:dyDescent="0.25">
      <c r="C850" s="307"/>
    </row>
    <row r="851" spans="3:3" x14ac:dyDescent="0.25">
      <c r="C851" s="307"/>
    </row>
    <row r="852" spans="3:3" x14ac:dyDescent="0.25">
      <c r="C852" s="307"/>
    </row>
    <row r="853" spans="3:3" x14ac:dyDescent="0.25">
      <c r="C853" s="307"/>
    </row>
    <row r="854" spans="3:3" x14ac:dyDescent="0.25">
      <c r="C854" s="307"/>
    </row>
    <row r="855" spans="3:3" x14ac:dyDescent="0.25">
      <c r="C855" s="307"/>
    </row>
    <row r="856" spans="3:3" x14ac:dyDescent="0.25">
      <c r="C856" s="307"/>
    </row>
    <row r="857" spans="3:3" x14ac:dyDescent="0.25">
      <c r="C857" s="307"/>
    </row>
    <row r="858" spans="3:3" x14ac:dyDescent="0.25">
      <c r="C858" s="307"/>
    </row>
    <row r="859" spans="3:3" x14ac:dyDescent="0.25">
      <c r="C859" s="307"/>
    </row>
    <row r="860" spans="3:3" x14ac:dyDescent="0.25">
      <c r="C860" s="307"/>
    </row>
    <row r="861" spans="3:3" x14ac:dyDescent="0.25">
      <c r="C861" s="307"/>
    </row>
    <row r="862" spans="3:3" x14ac:dyDescent="0.25">
      <c r="C862" s="307"/>
    </row>
    <row r="863" spans="3:3" x14ac:dyDescent="0.25">
      <c r="C863" s="307"/>
    </row>
    <row r="864" spans="3:3" x14ac:dyDescent="0.25">
      <c r="C864" s="307"/>
    </row>
    <row r="865" spans="3:3" x14ac:dyDescent="0.25">
      <c r="C865" s="307"/>
    </row>
    <row r="866" spans="3:3" x14ac:dyDescent="0.25">
      <c r="C866" s="307"/>
    </row>
    <row r="867" spans="3:3" x14ac:dyDescent="0.25">
      <c r="C867" s="307"/>
    </row>
    <row r="868" spans="3:3" x14ac:dyDescent="0.25">
      <c r="C868" s="307"/>
    </row>
    <row r="869" spans="3:3" x14ac:dyDescent="0.25">
      <c r="C869" s="307"/>
    </row>
    <row r="870" spans="3:3" x14ac:dyDescent="0.25">
      <c r="C870" s="307"/>
    </row>
    <row r="871" spans="3:3" x14ac:dyDescent="0.25">
      <c r="C871" s="307"/>
    </row>
    <row r="872" spans="3:3" x14ac:dyDescent="0.25">
      <c r="C872" s="307"/>
    </row>
    <row r="873" spans="3:3" x14ac:dyDescent="0.25">
      <c r="C873" s="307"/>
    </row>
    <row r="874" spans="3:3" x14ac:dyDescent="0.25">
      <c r="C874" s="307"/>
    </row>
    <row r="875" spans="3:3" x14ac:dyDescent="0.25">
      <c r="C875" s="307"/>
    </row>
    <row r="876" spans="3:3" x14ac:dyDescent="0.25">
      <c r="C876" s="307"/>
    </row>
    <row r="877" spans="3:3" x14ac:dyDescent="0.25">
      <c r="C877" s="307"/>
    </row>
    <row r="878" spans="3:3" x14ac:dyDescent="0.25">
      <c r="C878" s="307"/>
    </row>
    <row r="879" spans="3:3" x14ac:dyDescent="0.25">
      <c r="C879" s="307"/>
    </row>
    <row r="880" spans="3:3" x14ac:dyDescent="0.25">
      <c r="C880" s="307"/>
    </row>
    <row r="881" spans="3:3" x14ac:dyDescent="0.25">
      <c r="C881" s="307"/>
    </row>
    <row r="882" spans="3:3" x14ac:dyDescent="0.25">
      <c r="C882" s="307"/>
    </row>
    <row r="883" spans="3:3" x14ac:dyDescent="0.25">
      <c r="C883" s="307"/>
    </row>
    <row r="884" spans="3:3" x14ac:dyDescent="0.25">
      <c r="C884" s="307"/>
    </row>
    <row r="885" spans="3:3" x14ac:dyDescent="0.25">
      <c r="C885" s="307"/>
    </row>
    <row r="886" spans="3:3" x14ac:dyDescent="0.25">
      <c r="C886" s="307"/>
    </row>
    <row r="887" spans="3:3" x14ac:dyDescent="0.25">
      <c r="C887" s="307"/>
    </row>
    <row r="888" spans="3:3" x14ac:dyDescent="0.25">
      <c r="C888" s="307"/>
    </row>
    <row r="889" spans="3:3" x14ac:dyDescent="0.25">
      <c r="C889" s="307"/>
    </row>
    <row r="890" spans="3:3" x14ac:dyDescent="0.25">
      <c r="C890" s="307"/>
    </row>
    <row r="891" spans="3:3" x14ac:dyDescent="0.25">
      <c r="C891" s="307"/>
    </row>
    <row r="892" spans="3:3" x14ac:dyDescent="0.25">
      <c r="C892" s="307"/>
    </row>
    <row r="893" spans="3:3" x14ac:dyDescent="0.25">
      <c r="C893" s="307"/>
    </row>
    <row r="894" spans="3:3" x14ac:dyDescent="0.25">
      <c r="C894" s="307"/>
    </row>
    <row r="895" spans="3:3" x14ac:dyDescent="0.25">
      <c r="C895" s="307"/>
    </row>
    <row r="896" spans="3:3" x14ac:dyDescent="0.25">
      <c r="C896" s="307"/>
    </row>
    <row r="897" spans="3:3" x14ac:dyDescent="0.25">
      <c r="C897" s="307"/>
    </row>
    <row r="898" spans="3:3" x14ac:dyDescent="0.25">
      <c r="C898" s="307"/>
    </row>
    <row r="899" spans="3:3" x14ac:dyDescent="0.25">
      <c r="C899" s="307"/>
    </row>
    <row r="900" spans="3:3" x14ac:dyDescent="0.25">
      <c r="C900" s="307"/>
    </row>
    <row r="901" spans="3:3" x14ac:dyDescent="0.25">
      <c r="C901" s="307"/>
    </row>
    <row r="902" spans="3:3" x14ac:dyDescent="0.25">
      <c r="C902" s="307"/>
    </row>
    <row r="903" spans="3:3" x14ac:dyDescent="0.25">
      <c r="C903" s="307"/>
    </row>
    <row r="904" spans="3:3" x14ac:dyDescent="0.25">
      <c r="C904" s="307"/>
    </row>
    <row r="905" spans="3:3" x14ac:dyDescent="0.25">
      <c r="C905" s="307"/>
    </row>
    <row r="906" spans="3:3" x14ac:dyDescent="0.25">
      <c r="C906" s="307"/>
    </row>
    <row r="907" spans="3:3" x14ac:dyDescent="0.25">
      <c r="C907" s="307"/>
    </row>
    <row r="908" spans="3:3" x14ac:dyDescent="0.25">
      <c r="C908" s="307"/>
    </row>
    <row r="909" spans="3:3" x14ac:dyDescent="0.25">
      <c r="C909" s="307"/>
    </row>
    <row r="910" spans="3:3" x14ac:dyDescent="0.25">
      <c r="C910" s="307"/>
    </row>
    <row r="911" spans="3:3" x14ac:dyDescent="0.25">
      <c r="C911" s="307"/>
    </row>
    <row r="912" spans="3:3" x14ac:dyDescent="0.25">
      <c r="C912" s="307"/>
    </row>
    <row r="913" spans="3:3" x14ac:dyDescent="0.25">
      <c r="C913" s="307"/>
    </row>
    <row r="914" spans="3:3" x14ac:dyDescent="0.25">
      <c r="C914" s="307"/>
    </row>
    <row r="915" spans="3:3" x14ac:dyDescent="0.25">
      <c r="C915" s="307"/>
    </row>
    <row r="916" spans="3:3" x14ac:dyDescent="0.25">
      <c r="C916" s="307"/>
    </row>
    <row r="917" spans="3:3" x14ac:dyDescent="0.25">
      <c r="C917" s="307"/>
    </row>
    <row r="918" spans="3:3" x14ac:dyDescent="0.25">
      <c r="C918" s="307"/>
    </row>
    <row r="919" spans="3:3" x14ac:dyDescent="0.25">
      <c r="C919" s="307"/>
    </row>
    <row r="920" spans="3:3" x14ac:dyDescent="0.25">
      <c r="C920" s="307"/>
    </row>
    <row r="921" spans="3:3" x14ac:dyDescent="0.25">
      <c r="C921" s="307"/>
    </row>
    <row r="922" spans="3:3" x14ac:dyDescent="0.25">
      <c r="C922" s="307"/>
    </row>
    <row r="923" spans="3:3" x14ac:dyDescent="0.25">
      <c r="C923" s="307"/>
    </row>
    <row r="924" spans="3:3" x14ac:dyDescent="0.25">
      <c r="C924" s="307"/>
    </row>
    <row r="925" spans="3:3" x14ac:dyDescent="0.25">
      <c r="C925" s="307"/>
    </row>
    <row r="926" spans="3:3" x14ac:dyDescent="0.25">
      <c r="C926" s="307"/>
    </row>
    <row r="927" spans="3:3" x14ac:dyDescent="0.25">
      <c r="C927" s="307"/>
    </row>
    <row r="928" spans="3:3" x14ac:dyDescent="0.25">
      <c r="C928" s="307"/>
    </row>
    <row r="929" spans="3:3" x14ac:dyDescent="0.25">
      <c r="C929" s="307"/>
    </row>
    <row r="930" spans="3:3" x14ac:dyDescent="0.25">
      <c r="C930" s="307"/>
    </row>
    <row r="931" spans="3:3" x14ac:dyDescent="0.25">
      <c r="C931" s="307"/>
    </row>
    <row r="932" spans="3:3" x14ac:dyDescent="0.25">
      <c r="C932" s="307"/>
    </row>
    <row r="933" spans="3:3" x14ac:dyDescent="0.25">
      <c r="C933" s="307"/>
    </row>
    <row r="934" spans="3:3" x14ac:dyDescent="0.25">
      <c r="C934" s="307"/>
    </row>
    <row r="935" spans="3:3" x14ac:dyDescent="0.25">
      <c r="C935" s="307"/>
    </row>
    <row r="936" spans="3:3" x14ac:dyDescent="0.25">
      <c r="C936" s="307"/>
    </row>
    <row r="937" spans="3:3" x14ac:dyDescent="0.25">
      <c r="C937" s="307"/>
    </row>
    <row r="938" spans="3:3" x14ac:dyDescent="0.25">
      <c r="C938" s="307"/>
    </row>
    <row r="939" spans="3:3" x14ac:dyDescent="0.25">
      <c r="C939" s="307"/>
    </row>
    <row r="940" spans="3:3" x14ac:dyDescent="0.25">
      <c r="C940" s="307"/>
    </row>
    <row r="941" spans="3:3" x14ac:dyDescent="0.25">
      <c r="C941" s="307"/>
    </row>
    <row r="942" spans="3:3" x14ac:dyDescent="0.25">
      <c r="C942" s="307"/>
    </row>
    <row r="943" spans="3:3" x14ac:dyDescent="0.25">
      <c r="C943" s="307"/>
    </row>
    <row r="944" spans="3:3" x14ac:dyDescent="0.25">
      <c r="C944" s="307"/>
    </row>
    <row r="945" spans="3:3" x14ac:dyDescent="0.25">
      <c r="C945" s="307"/>
    </row>
    <row r="946" spans="3:3" x14ac:dyDescent="0.25">
      <c r="C946" s="307"/>
    </row>
    <row r="947" spans="3:3" x14ac:dyDescent="0.25">
      <c r="C947" s="307"/>
    </row>
    <row r="948" spans="3:3" x14ac:dyDescent="0.25">
      <c r="C948" s="307"/>
    </row>
    <row r="949" spans="3:3" x14ac:dyDescent="0.25">
      <c r="C949" s="307"/>
    </row>
    <row r="950" spans="3:3" x14ac:dyDescent="0.25">
      <c r="C950" s="307"/>
    </row>
    <row r="951" spans="3:3" x14ac:dyDescent="0.25">
      <c r="C951" s="307"/>
    </row>
    <row r="952" spans="3:3" x14ac:dyDescent="0.25">
      <c r="C952" s="307"/>
    </row>
    <row r="953" spans="3:3" x14ac:dyDescent="0.25">
      <c r="C953" s="307"/>
    </row>
    <row r="954" spans="3:3" x14ac:dyDescent="0.25">
      <c r="C954" s="307"/>
    </row>
    <row r="955" spans="3:3" x14ac:dyDescent="0.25">
      <c r="C955" s="307"/>
    </row>
    <row r="956" spans="3:3" x14ac:dyDescent="0.25">
      <c r="C956" s="307"/>
    </row>
    <row r="957" spans="3:3" x14ac:dyDescent="0.25">
      <c r="C957" s="307"/>
    </row>
    <row r="958" spans="3:3" x14ac:dyDescent="0.25">
      <c r="C958" s="307"/>
    </row>
    <row r="959" spans="3:3" x14ac:dyDescent="0.25">
      <c r="C959" s="307"/>
    </row>
    <row r="960" spans="3:3" x14ac:dyDescent="0.25">
      <c r="C960" s="307"/>
    </row>
    <row r="961" spans="3:3" x14ac:dyDescent="0.25">
      <c r="C961" s="307"/>
    </row>
    <row r="962" spans="3:3" x14ac:dyDescent="0.25">
      <c r="C962" s="307"/>
    </row>
    <row r="963" spans="3:3" x14ac:dyDescent="0.25">
      <c r="C963" s="307"/>
    </row>
    <row r="964" spans="3:3" x14ac:dyDescent="0.25">
      <c r="C964" s="307"/>
    </row>
    <row r="965" spans="3:3" x14ac:dyDescent="0.25">
      <c r="C965" s="307"/>
    </row>
    <row r="966" spans="3:3" x14ac:dyDescent="0.25">
      <c r="C966" s="307"/>
    </row>
    <row r="967" spans="3:3" x14ac:dyDescent="0.25">
      <c r="C967" s="307"/>
    </row>
    <row r="968" spans="3:3" x14ac:dyDescent="0.25">
      <c r="C968" s="307"/>
    </row>
    <row r="969" spans="3:3" x14ac:dyDescent="0.25">
      <c r="C969" s="307"/>
    </row>
    <row r="970" spans="3:3" x14ac:dyDescent="0.25">
      <c r="C970" s="307"/>
    </row>
    <row r="971" spans="3:3" x14ac:dyDescent="0.25">
      <c r="C971" s="307"/>
    </row>
    <row r="972" spans="3:3" x14ac:dyDescent="0.25">
      <c r="C972" s="307"/>
    </row>
    <row r="973" spans="3:3" x14ac:dyDescent="0.25">
      <c r="C973" s="307"/>
    </row>
    <row r="974" spans="3:3" x14ac:dyDescent="0.25">
      <c r="C974" s="307"/>
    </row>
    <row r="975" spans="3:3" x14ac:dyDescent="0.25">
      <c r="C975" s="307"/>
    </row>
    <row r="976" spans="3:3" x14ac:dyDescent="0.25">
      <c r="C976" s="307"/>
    </row>
    <row r="977" spans="3:3" x14ac:dyDescent="0.25">
      <c r="C977" s="307"/>
    </row>
    <row r="978" spans="3:3" x14ac:dyDescent="0.25">
      <c r="C978" s="307"/>
    </row>
    <row r="979" spans="3:3" x14ac:dyDescent="0.25">
      <c r="C979" s="307"/>
    </row>
    <row r="980" spans="3:3" x14ac:dyDescent="0.25">
      <c r="C980" s="307"/>
    </row>
    <row r="981" spans="3:3" x14ac:dyDescent="0.25">
      <c r="C981" s="307"/>
    </row>
    <row r="982" spans="3:3" x14ac:dyDescent="0.25">
      <c r="C982" s="307"/>
    </row>
    <row r="983" spans="3:3" x14ac:dyDescent="0.25">
      <c r="C983" s="307"/>
    </row>
    <row r="984" spans="3:3" x14ac:dyDescent="0.25">
      <c r="C984" s="307"/>
    </row>
    <row r="985" spans="3:3" x14ac:dyDescent="0.25">
      <c r="C985" s="307"/>
    </row>
    <row r="986" spans="3:3" x14ac:dyDescent="0.25">
      <c r="C986" s="307"/>
    </row>
    <row r="987" spans="3:3" x14ac:dyDescent="0.25">
      <c r="C987" s="307"/>
    </row>
    <row r="988" spans="3:3" x14ac:dyDescent="0.25">
      <c r="C988" s="307"/>
    </row>
    <row r="989" spans="3:3" x14ac:dyDescent="0.25">
      <c r="C989" s="307"/>
    </row>
    <row r="990" spans="3:3" x14ac:dyDescent="0.25">
      <c r="C990" s="307"/>
    </row>
    <row r="991" spans="3:3" x14ac:dyDescent="0.25">
      <c r="C991" s="307"/>
    </row>
    <row r="992" spans="3:3" x14ac:dyDescent="0.25">
      <c r="C992" s="307"/>
    </row>
    <row r="993" spans="3:3" x14ac:dyDescent="0.25">
      <c r="C993" s="307"/>
    </row>
    <row r="994" spans="3:3" x14ac:dyDescent="0.25">
      <c r="C994" s="307"/>
    </row>
    <row r="995" spans="3:3" x14ac:dyDescent="0.25">
      <c r="C995" s="307"/>
    </row>
    <row r="996" spans="3:3" x14ac:dyDescent="0.25">
      <c r="C996" s="307"/>
    </row>
    <row r="997" spans="3:3" x14ac:dyDescent="0.25">
      <c r="C997" s="307"/>
    </row>
    <row r="998" spans="3:3" x14ac:dyDescent="0.25">
      <c r="C998" s="307"/>
    </row>
    <row r="999" spans="3:3" x14ac:dyDescent="0.25">
      <c r="C999" s="307"/>
    </row>
    <row r="1000" spans="3:3" x14ac:dyDescent="0.25">
      <c r="C1000" s="307"/>
    </row>
    <row r="1001" spans="3:3" x14ac:dyDescent="0.25">
      <c r="C1001" s="307"/>
    </row>
    <row r="1002" spans="3:3" x14ac:dyDescent="0.25">
      <c r="C1002" s="307"/>
    </row>
    <row r="1003" spans="3:3" x14ac:dyDescent="0.25">
      <c r="C1003" s="307"/>
    </row>
    <row r="1004" spans="3:3" x14ac:dyDescent="0.25">
      <c r="C1004" s="307"/>
    </row>
    <row r="1005" spans="3:3" x14ac:dyDescent="0.25">
      <c r="C1005" s="307"/>
    </row>
    <row r="1006" spans="3:3" x14ac:dyDescent="0.25">
      <c r="C1006" s="307"/>
    </row>
    <row r="1007" spans="3:3" x14ac:dyDescent="0.25">
      <c r="C1007" s="307"/>
    </row>
    <row r="1008" spans="3:3" x14ac:dyDescent="0.25">
      <c r="C1008" s="307"/>
    </row>
    <row r="1009" spans="3:3" x14ac:dyDescent="0.25">
      <c r="C1009" s="307"/>
    </row>
    <row r="1010" spans="3:3" x14ac:dyDescent="0.25">
      <c r="C1010" s="307"/>
    </row>
    <row r="1011" spans="3:3" x14ac:dyDescent="0.25">
      <c r="C1011" s="307"/>
    </row>
    <row r="1012" spans="3:3" x14ac:dyDescent="0.25">
      <c r="C1012" s="307"/>
    </row>
    <row r="1013" spans="3:3" x14ac:dyDescent="0.25">
      <c r="C1013" s="307"/>
    </row>
    <row r="1014" spans="3:3" x14ac:dyDescent="0.25">
      <c r="C1014" s="307"/>
    </row>
    <row r="1015" spans="3:3" x14ac:dyDescent="0.25">
      <c r="C1015" s="307"/>
    </row>
    <row r="1016" spans="3:3" x14ac:dyDescent="0.25">
      <c r="C1016" s="307"/>
    </row>
    <row r="1017" spans="3:3" x14ac:dyDescent="0.25">
      <c r="C1017" s="307"/>
    </row>
    <row r="1018" spans="3:3" x14ac:dyDescent="0.25">
      <c r="C1018" s="307"/>
    </row>
    <row r="1019" spans="3:3" x14ac:dyDescent="0.25">
      <c r="C1019" s="307"/>
    </row>
    <row r="1020" spans="3:3" x14ac:dyDescent="0.25">
      <c r="C1020" s="307"/>
    </row>
    <row r="1021" spans="3:3" x14ac:dyDescent="0.25">
      <c r="C1021" s="307"/>
    </row>
    <row r="1022" spans="3:3" x14ac:dyDescent="0.25">
      <c r="C1022" s="307"/>
    </row>
    <row r="1023" spans="3:3" x14ac:dyDescent="0.25">
      <c r="C1023" s="307"/>
    </row>
    <row r="1024" spans="3:3" x14ac:dyDescent="0.25">
      <c r="C1024" s="307"/>
    </row>
    <row r="1025" spans="3:3" x14ac:dyDescent="0.25">
      <c r="C1025" s="307"/>
    </row>
    <row r="1026" spans="3:3" x14ac:dyDescent="0.25">
      <c r="C1026" s="307"/>
    </row>
    <row r="1027" spans="3:3" x14ac:dyDescent="0.25">
      <c r="C1027" s="307"/>
    </row>
    <row r="1028" spans="3:3" x14ac:dyDescent="0.25">
      <c r="C1028" s="307"/>
    </row>
    <row r="1029" spans="3:3" x14ac:dyDescent="0.25">
      <c r="C1029" s="307"/>
    </row>
    <row r="1030" spans="3:3" x14ac:dyDescent="0.25">
      <c r="C1030" s="307"/>
    </row>
    <row r="1031" spans="3:3" x14ac:dyDescent="0.25">
      <c r="C1031" s="307"/>
    </row>
    <row r="1032" spans="3:3" x14ac:dyDescent="0.25">
      <c r="C1032" s="307"/>
    </row>
    <row r="1033" spans="3:3" x14ac:dyDescent="0.25">
      <c r="C1033" s="307"/>
    </row>
    <row r="1034" spans="3:3" x14ac:dyDescent="0.25">
      <c r="C1034" s="307"/>
    </row>
    <row r="1035" spans="3:3" x14ac:dyDescent="0.25">
      <c r="C1035" s="307"/>
    </row>
    <row r="1036" spans="3:3" x14ac:dyDescent="0.25">
      <c r="C1036" s="307"/>
    </row>
    <row r="1037" spans="3:3" x14ac:dyDescent="0.25">
      <c r="C1037" s="307"/>
    </row>
    <row r="1038" spans="3:3" x14ac:dyDescent="0.25">
      <c r="C1038" s="307"/>
    </row>
    <row r="1039" spans="3:3" x14ac:dyDescent="0.25">
      <c r="C1039" s="307"/>
    </row>
    <row r="1040" spans="3:3" x14ac:dyDescent="0.25">
      <c r="C1040" s="307"/>
    </row>
    <row r="1041" spans="3:3" x14ac:dyDescent="0.25">
      <c r="C1041" s="307"/>
    </row>
    <row r="1042" spans="3:3" x14ac:dyDescent="0.25">
      <c r="C1042" s="307"/>
    </row>
    <row r="1043" spans="3:3" x14ac:dyDescent="0.25">
      <c r="C1043" s="307"/>
    </row>
    <row r="1044" spans="3:3" x14ac:dyDescent="0.25">
      <c r="C1044" s="307"/>
    </row>
    <row r="1045" spans="3:3" x14ac:dyDescent="0.25">
      <c r="C1045" s="307"/>
    </row>
    <row r="1046" spans="3:3" x14ac:dyDescent="0.25">
      <c r="C1046" s="307"/>
    </row>
    <row r="1047" spans="3:3" x14ac:dyDescent="0.25">
      <c r="C1047" s="307"/>
    </row>
    <row r="1048" spans="3:3" x14ac:dyDescent="0.25">
      <c r="C1048" s="307"/>
    </row>
    <row r="1049" spans="3:3" x14ac:dyDescent="0.25">
      <c r="C1049" s="307"/>
    </row>
    <row r="1050" spans="3:3" x14ac:dyDescent="0.25">
      <c r="C1050" s="307"/>
    </row>
    <row r="1051" spans="3:3" x14ac:dyDescent="0.25">
      <c r="C1051" s="307"/>
    </row>
    <row r="1052" spans="3:3" x14ac:dyDescent="0.25">
      <c r="C1052" s="307"/>
    </row>
    <row r="1053" spans="3:3" x14ac:dyDescent="0.25">
      <c r="C1053" s="307"/>
    </row>
    <row r="1054" spans="3:3" x14ac:dyDescent="0.25">
      <c r="C1054" s="307"/>
    </row>
    <row r="1055" spans="3:3" x14ac:dyDescent="0.25">
      <c r="C1055" s="307"/>
    </row>
    <row r="1056" spans="3:3" x14ac:dyDescent="0.25">
      <c r="C1056" s="307"/>
    </row>
    <row r="1057" spans="3:3" x14ac:dyDescent="0.25">
      <c r="C1057" s="307"/>
    </row>
    <row r="1058" spans="3:3" x14ac:dyDescent="0.25">
      <c r="C1058" s="307"/>
    </row>
    <row r="1059" spans="3:3" x14ac:dyDescent="0.25">
      <c r="C1059" s="307"/>
    </row>
    <row r="1060" spans="3:3" x14ac:dyDescent="0.25">
      <c r="C1060" s="307"/>
    </row>
    <row r="1061" spans="3:3" x14ac:dyDescent="0.25">
      <c r="C1061" s="307"/>
    </row>
    <row r="1062" spans="3:3" x14ac:dyDescent="0.25">
      <c r="C1062" s="307"/>
    </row>
    <row r="1063" spans="3:3" x14ac:dyDescent="0.25">
      <c r="C1063" s="307"/>
    </row>
    <row r="1064" spans="3:3" x14ac:dyDescent="0.25">
      <c r="C1064" s="307"/>
    </row>
    <row r="1065" spans="3:3" x14ac:dyDescent="0.25">
      <c r="C1065" s="307"/>
    </row>
    <row r="1066" spans="3:3" x14ac:dyDescent="0.25">
      <c r="C1066" s="307"/>
    </row>
    <row r="1067" spans="3:3" x14ac:dyDescent="0.25">
      <c r="C1067" s="307"/>
    </row>
    <row r="1068" spans="3:3" x14ac:dyDescent="0.25">
      <c r="C1068" s="307"/>
    </row>
    <row r="1069" spans="3:3" x14ac:dyDescent="0.25">
      <c r="C1069" s="307"/>
    </row>
    <row r="1070" spans="3:3" x14ac:dyDescent="0.25">
      <c r="C1070" s="307"/>
    </row>
    <row r="1071" spans="3:3" x14ac:dyDescent="0.25">
      <c r="C1071" s="307"/>
    </row>
    <row r="1072" spans="3:3" x14ac:dyDescent="0.25">
      <c r="C1072" s="307"/>
    </row>
    <row r="1073" spans="3:3" x14ac:dyDescent="0.25">
      <c r="C1073" s="307"/>
    </row>
    <row r="1074" spans="3:3" x14ac:dyDescent="0.25">
      <c r="C1074" s="307"/>
    </row>
    <row r="1075" spans="3:3" x14ac:dyDescent="0.25">
      <c r="C1075" s="307"/>
    </row>
    <row r="1076" spans="3:3" x14ac:dyDescent="0.25">
      <c r="C1076" s="307"/>
    </row>
    <row r="1077" spans="3:3" x14ac:dyDescent="0.25">
      <c r="C1077" s="307"/>
    </row>
    <row r="1078" spans="3:3" x14ac:dyDescent="0.25">
      <c r="C1078" s="307"/>
    </row>
    <row r="1079" spans="3:3" x14ac:dyDescent="0.25">
      <c r="C1079" s="307"/>
    </row>
    <row r="1080" spans="3:3" x14ac:dyDescent="0.25">
      <c r="C1080" s="307"/>
    </row>
    <row r="1081" spans="3:3" x14ac:dyDescent="0.25">
      <c r="C1081" s="307"/>
    </row>
    <row r="1082" spans="3:3" x14ac:dyDescent="0.25">
      <c r="C1082" s="307"/>
    </row>
    <row r="1083" spans="3:3" x14ac:dyDescent="0.25">
      <c r="C1083" s="307"/>
    </row>
    <row r="1084" spans="3:3" x14ac:dyDescent="0.25">
      <c r="C1084" s="307"/>
    </row>
    <row r="1085" spans="3:3" x14ac:dyDescent="0.25">
      <c r="C1085" s="307"/>
    </row>
    <row r="1086" spans="3:3" x14ac:dyDescent="0.25">
      <c r="C1086" s="307"/>
    </row>
    <row r="1087" spans="3:3" x14ac:dyDescent="0.25">
      <c r="C1087" s="307"/>
    </row>
    <row r="1088" spans="3:3" x14ac:dyDescent="0.25">
      <c r="C1088" s="307"/>
    </row>
    <row r="1089" spans="3:3" x14ac:dyDescent="0.25">
      <c r="C1089" s="307"/>
    </row>
    <row r="1090" spans="3:3" x14ac:dyDescent="0.25">
      <c r="C1090" s="307"/>
    </row>
    <row r="1091" spans="3:3" x14ac:dyDescent="0.25">
      <c r="C1091" s="307"/>
    </row>
    <row r="1092" spans="3:3" x14ac:dyDescent="0.25">
      <c r="C1092" s="307"/>
    </row>
    <row r="1093" spans="3:3" x14ac:dyDescent="0.25">
      <c r="C1093" s="307"/>
    </row>
    <row r="1094" spans="3:3" x14ac:dyDescent="0.25">
      <c r="C1094" s="307"/>
    </row>
    <row r="1095" spans="3:3" x14ac:dyDescent="0.25">
      <c r="C1095" s="307"/>
    </row>
    <row r="1096" spans="3:3" x14ac:dyDescent="0.25">
      <c r="C1096" s="307"/>
    </row>
    <row r="1097" spans="3:3" x14ac:dyDescent="0.25">
      <c r="C1097" s="307"/>
    </row>
    <row r="1098" spans="3:3" x14ac:dyDescent="0.25">
      <c r="C1098" s="307"/>
    </row>
    <row r="1099" spans="3:3" x14ac:dyDescent="0.25">
      <c r="C1099" s="307"/>
    </row>
    <row r="1100" spans="3:3" x14ac:dyDescent="0.25">
      <c r="C1100" s="307"/>
    </row>
    <row r="1101" spans="3:3" x14ac:dyDescent="0.25">
      <c r="C1101" s="307"/>
    </row>
    <row r="1102" spans="3:3" x14ac:dyDescent="0.25">
      <c r="C1102" s="307"/>
    </row>
    <row r="1103" spans="3:3" x14ac:dyDescent="0.25">
      <c r="C1103" s="307"/>
    </row>
    <row r="1104" spans="3:3" x14ac:dyDescent="0.25">
      <c r="C1104" s="307"/>
    </row>
    <row r="1105" spans="3:3" x14ac:dyDescent="0.25">
      <c r="C1105" s="307"/>
    </row>
    <row r="1106" spans="3:3" x14ac:dyDescent="0.25">
      <c r="C1106" s="307"/>
    </row>
    <row r="1107" spans="3:3" x14ac:dyDescent="0.25">
      <c r="C1107" s="307"/>
    </row>
    <row r="1108" spans="3:3" x14ac:dyDescent="0.25">
      <c r="C1108" s="307"/>
    </row>
    <row r="1109" spans="3:3" x14ac:dyDescent="0.25">
      <c r="C1109" s="307"/>
    </row>
    <row r="1110" spans="3:3" x14ac:dyDescent="0.25">
      <c r="C1110" s="307"/>
    </row>
    <row r="1111" spans="3:3" x14ac:dyDescent="0.25">
      <c r="C1111" s="307"/>
    </row>
    <row r="1112" spans="3:3" x14ac:dyDescent="0.25">
      <c r="C1112" s="307"/>
    </row>
    <row r="1113" spans="3:3" x14ac:dyDescent="0.25">
      <c r="C1113" s="307"/>
    </row>
    <row r="1114" spans="3:3" x14ac:dyDescent="0.25">
      <c r="C1114" s="307"/>
    </row>
    <row r="1115" spans="3:3" x14ac:dyDescent="0.25">
      <c r="C1115" s="307"/>
    </row>
    <row r="1116" spans="3:3" x14ac:dyDescent="0.25">
      <c r="C1116" s="307"/>
    </row>
    <row r="1117" spans="3:3" x14ac:dyDescent="0.25">
      <c r="C1117" s="307"/>
    </row>
  </sheetData>
  <mergeCells count="5">
    <mergeCell ref="I7:J7"/>
    <mergeCell ref="A9:L9"/>
    <mergeCell ref="A11:H11"/>
    <mergeCell ref="I11:I12"/>
    <mergeCell ref="J11:L11"/>
  </mergeCells>
  <pageMargins left="0.70866141732283472" right="0.70866141732283472" top="0.74803149606299213" bottom="0.74803149606299213" header="0.31496062992125984" footer="0.31496062992125984"/>
  <pageSetup paperSize="9" scale="62" fitToHeight="6" orientation="landscape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J85"/>
  <sheetViews>
    <sheetView view="pageBreakPreview" topLeftCell="A28" zoomScaleNormal="100" zoomScaleSheetLayoutView="100" workbookViewId="0">
      <selection activeCell="F40" sqref="F40"/>
    </sheetView>
  </sheetViews>
  <sheetFormatPr defaultColWidth="9.140625" defaultRowHeight="15.75" x14ac:dyDescent="0.25"/>
  <cols>
    <col min="1" max="1" width="45.7109375" style="28" customWidth="1"/>
    <col min="2" max="2" width="7.7109375" style="28" customWidth="1"/>
    <col min="3" max="3" width="7.85546875" style="28" customWidth="1"/>
    <col min="4" max="4" width="14.85546875" style="100" customWidth="1"/>
    <col min="5" max="5" width="12.7109375" style="100" bestFit="1" customWidth="1"/>
    <col min="6" max="6" width="14.85546875" style="107" customWidth="1"/>
    <col min="7" max="7" width="13.7109375" style="107" customWidth="1"/>
    <col min="8" max="8" width="14.85546875" style="100" customWidth="1"/>
    <col min="9" max="9" width="13.7109375" style="100" customWidth="1"/>
    <col min="10" max="16384" width="9.140625" style="28"/>
  </cols>
  <sheetData>
    <row r="1" spans="1:10" s="4" customFormat="1" x14ac:dyDescent="0.25">
      <c r="A1" s="548"/>
      <c r="B1" s="3"/>
      <c r="C1" s="3"/>
      <c r="D1" s="3"/>
      <c r="E1" s="3"/>
      <c r="F1" s="3"/>
      <c r="G1" s="1"/>
      <c r="H1" s="1"/>
      <c r="I1" s="1" t="s">
        <v>267</v>
      </c>
    </row>
    <row r="2" spans="1:10" s="4" customFormat="1" x14ac:dyDescent="0.25">
      <c r="A2" s="549"/>
      <c r="B2" s="3"/>
      <c r="C2" s="3"/>
      <c r="D2" s="3"/>
      <c r="E2" s="3"/>
      <c r="F2" s="3"/>
      <c r="G2" s="1"/>
      <c r="H2" s="1"/>
      <c r="I2" s="1" t="s">
        <v>35</v>
      </c>
    </row>
    <row r="3" spans="1:10" s="4" customFormat="1" x14ac:dyDescent="0.25">
      <c r="A3" s="549"/>
      <c r="B3" s="3"/>
      <c r="C3" s="3"/>
      <c r="D3" s="3"/>
      <c r="E3" s="3"/>
      <c r="F3" s="3"/>
      <c r="G3" s="1"/>
      <c r="H3" s="1"/>
      <c r="I3" s="1" t="s">
        <v>36</v>
      </c>
    </row>
    <row r="4" spans="1:10" s="4" customFormat="1" ht="15" customHeight="1" x14ac:dyDescent="0.25">
      <c r="A4" s="223"/>
      <c r="B4" s="3"/>
      <c r="C4" s="3"/>
      <c r="D4" s="3"/>
      <c r="E4" s="3"/>
      <c r="F4" s="3"/>
      <c r="G4" s="1"/>
      <c r="H4" s="1"/>
      <c r="I4" s="1" t="s">
        <v>303</v>
      </c>
    </row>
    <row r="5" spans="1:10" s="4" customFormat="1" ht="14.25" customHeight="1" x14ac:dyDescent="0.25">
      <c r="A5" s="223"/>
      <c r="B5" s="3"/>
      <c r="C5" s="3"/>
      <c r="D5" s="3"/>
      <c r="E5" s="3"/>
      <c r="F5" s="3"/>
      <c r="G5" s="1"/>
      <c r="H5" s="1"/>
      <c r="I5" s="1" t="s">
        <v>286</v>
      </c>
    </row>
    <row r="6" spans="1:10" s="4" customFormat="1" ht="14.25" customHeight="1" x14ac:dyDescent="0.25">
      <c r="A6" s="223"/>
      <c r="B6" s="3"/>
      <c r="C6" s="3"/>
      <c r="D6" s="3"/>
      <c r="E6" s="3"/>
      <c r="F6" s="3"/>
      <c r="G6" s="1"/>
      <c r="H6" s="1"/>
      <c r="I6" s="1" t="s">
        <v>313</v>
      </c>
    </row>
    <row r="7" spans="1:10" s="4" customFormat="1" x14ac:dyDescent="0.25">
      <c r="A7" s="26"/>
      <c r="B7" s="3"/>
      <c r="C7" s="3"/>
      <c r="D7" s="3"/>
      <c r="E7" s="3"/>
      <c r="F7" s="3"/>
      <c r="G7" s="3"/>
      <c r="H7" s="1"/>
      <c r="I7" s="1" t="s">
        <v>385</v>
      </c>
      <c r="J7" s="1"/>
    </row>
    <row r="8" spans="1:10" x14ac:dyDescent="0.25">
      <c r="A8" s="27"/>
      <c r="B8" s="27"/>
      <c r="C8" s="27"/>
      <c r="D8" s="27"/>
      <c r="E8" s="28"/>
      <c r="F8" s="27"/>
      <c r="G8" s="28"/>
      <c r="H8" s="27"/>
      <c r="I8" s="28"/>
    </row>
    <row r="9" spans="1:10" ht="15" customHeight="1" x14ac:dyDescent="0.25">
      <c r="A9" s="556" t="s">
        <v>270</v>
      </c>
      <c r="B9" s="556"/>
      <c r="C9" s="556"/>
      <c r="D9" s="556"/>
      <c r="E9" s="556"/>
      <c r="F9" s="556"/>
      <c r="G9" s="556"/>
      <c r="H9" s="556"/>
      <c r="I9" s="556"/>
    </row>
    <row r="10" spans="1:10" ht="41.25" customHeight="1" x14ac:dyDescent="0.25">
      <c r="A10" s="556"/>
      <c r="B10" s="556"/>
      <c r="C10" s="556"/>
      <c r="D10" s="556"/>
      <c r="E10" s="556"/>
      <c r="F10" s="556"/>
      <c r="G10" s="556"/>
      <c r="H10" s="556"/>
      <c r="I10" s="556"/>
    </row>
    <row r="11" spans="1:10" ht="15.7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ht="83.25" customHeight="1" x14ac:dyDescent="0.25">
      <c r="A12" s="557" t="s">
        <v>111</v>
      </c>
      <c r="B12" s="558" t="s">
        <v>112</v>
      </c>
      <c r="C12" s="558"/>
      <c r="D12" s="553" t="s">
        <v>113</v>
      </c>
      <c r="E12" s="554"/>
      <c r="F12" s="550" t="s">
        <v>113</v>
      </c>
      <c r="G12" s="551"/>
      <c r="H12" s="553" t="s">
        <v>113</v>
      </c>
      <c r="I12" s="554"/>
    </row>
    <row r="13" spans="1:10" ht="15" customHeight="1" x14ac:dyDescent="0.25">
      <c r="A13" s="557"/>
      <c r="B13" s="559" t="s">
        <v>114</v>
      </c>
      <c r="C13" s="560" t="s">
        <v>115</v>
      </c>
      <c r="D13" s="555" t="s">
        <v>45</v>
      </c>
      <c r="E13" s="555"/>
      <c r="F13" s="552" t="s">
        <v>261</v>
      </c>
      <c r="G13" s="552"/>
      <c r="H13" s="555" t="s">
        <v>262</v>
      </c>
      <c r="I13" s="555"/>
    </row>
    <row r="14" spans="1:10" ht="111.75" customHeight="1" x14ac:dyDescent="0.25">
      <c r="A14" s="557"/>
      <c r="B14" s="559"/>
      <c r="C14" s="560"/>
      <c r="D14" s="101" t="s">
        <v>116</v>
      </c>
      <c r="E14" s="101" t="s">
        <v>117</v>
      </c>
      <c r="F14" s="108" t="s">
        <v>116</v>
      </c>
      <c r="G14" s="108" t="s">
        <v>117</v>
      </c>
      <c r="H14" s="101" t="s">
        <v>116</v>
      </c>
      <c r="I14" s="101" t="s">
        <v>117</v>
      </c>
    </row>
    <row r="15" spans="1:10" x14ac:dyDescent="0.25">
      <c r="A15" s="30">
        <v>1</v>
      </c>
      <c r="B15" s="31">
        <v>2</v>
      </c>
      <c r="C15" s="32">
        <v>3</v>
      </c>
      <c r="D15" s="102">
        <v>4</v>
      </c>
      <c r="E15" s="102">
        <v>5</v>
      </c>
      <c r="F15" s="109">
        <v>4</v>
      </c>
      <c r="G15" s="109">
        <v>5</v>
      </c>
      <c r="H15" s="102">
        <v>4</v>
      </c>
      <c r="I15" s="102">
        <v>5</v>
      </c>
    </row>
    <row r="16" spans="1:10" x14ac:dyDescent="0.25">
      <c r="A16" s="33" t="s">
        <v>118</v>
      </c>
      <c r="B16" s="34" t="s">
        <v>9</v>
      </c>
      <c r="C16" s="34" t="s">
        <v>48</v>
      </c>
      <c r="D16" s="103">
        <f>D17+D18+D19+D21+D20</f>
        <v>7244909.5599999996</v>
      </c>
      <c r="E16" s="103">
        <f>E17+E18+E19+E21</f>
        <v>741784.46</v>
      </c>
      <c r="F16" s="110">
        <f>F17+F18+F19+F21+F20</f>
        <v>6276698.0499999998</v>
      </c>
      <c r="G16" s="110">
        <f>G17+G18+G19+G21</f>
        <v>557331.93999999994</v>
      </c>
      <c r="H16" s="103">
        <f>H17+H18+H19+H21+H20</f>
        <v>6106695.71</v>
      </c>
      <c r="I16" s="103">
        <f>I17+I18+I19+I21</f>
        <v>503570.61</v>
      </c>
    </row>
    <row r="17" spans="1:10" ht="50.25" customHeight="1" x14ac:dyDescent="0.25">
      <c r="A17" s="35" t="s">
        <v>119</v>
      </c>
      <c r="B17" s="36" t="s">
        <v>9</v>
      </c>
      <c r="C17" s="36" t="s">
        <v>19</v>
      </c>
      <c r="D17" s="103">
        <f>'4 Вед. структура'!X18</f>
        <v>750000</v>
      </c>
      <c r="E17" s="103">
        <f>'4 Вед. структура'!Y18</f>
        <v>0</v>
      </c>
      <c r="F17" s="110">
        <f>'4 Вед. структура'!Z19</f>
        <v>750000</v>
      </c>
      <c r="G17" s="110">
        <f>'4 Вед. структура'!AA19</f>
        <v>0</v>
      </c>
      <c r="H17" s="103">
        <f>'4 Вед. структура'!AB19</f>
        <v>750000</v>
      </c>
      <c r="I17" s="103">
        <f>'4 Вед. структура'!AC19</f>
        <v>0</v>
      </c>
    </row>
    <row r="18" spans="1:10" ht="78.75" customHeight="1" x14ac:dyDescent="0.25">
      <c r="A18" s="37" t="s">
        <v>120</v>
      </c>
      <c r="B18" s="36" t="s">
        <v>9</v>
      </c>
      <c r="C18" s="36" t="s">
        <v>7</v>
      </c>
      <c r="D18" s="103">
        <f>'4 Вед. структура'!X25</f>
        <v>2433300</v>
      </c>
      <c r="E18" s="103">
        <f>'4 Вед. структура'!Y25</f>
        <v>0</v>
      </c>
      <c r="F18" s="110">
        <f>'4 Вед. структура'!Z26</f>
        <v>2433300</v>
      </c>
      <c r="G18" s="110">
        <f>'4 Вед. структура'!AA26</f>
        <v>0</v>
      </c>
      <c r="H18" s="103">
        <f>'4 Вед. структура'!AB26</f>
        <v>2433300</v>
      </c>
      <c r="I18" s="103">
        <f>'4 Вед. структура'!AC26</f>
        <v>0</v>
      </c>
    </row>
    <row r="19" spans="1:10" ht="15" customHeight="1" x14ac:dyDescent="0.25">
      <c r="A19" s="37" t="s">
        <v>121</v>
      </c>
      <c r="B19" s="36" t="s">
        <v>9</v>
      </c>
      <c r="C19" s="36" t="s">
        <v>12</v>
      </c>
      <c r="D19" s="103">
        <f>'4 Вед. структура'!X33</f>
        <v>100000</v>
      </c>
      <c r="E19" s="103">
        <f>'4 Вед. структура'!Y33</f>
        <v>0</v>
      </c>
      <c r="F19" s="110">
        <f>'4 Вед. структура'!Z33</f>
        <v>100000</v>
      </c>
      <c r="G19" s="110">
        <f>'4 Вед. структура'!AA33</f>
        <v>0</v>
      </c>
      <c r="H19" s="103">
        <f>'4 Вед. структура'!AB33</f>
        <v>100000</v>
      </c>
      <c r="I19" s="103">
        <f>'4 Вед. структура'!AC33</f>
        <v>0</v>
      </c>
    </row>
    <row r="20" spans="1:10" ht="15" hidden="1" customHeight="1" x14ac:dyDescent="0.25">
      <c r="A20" s="37" t="s">
        <v>122</v>
      </c>
      <c r="B20" s="36" t="s">
        <v>9</v>
      </c>
      <c r="C20" s="36" t="s">
        <v>123</v>
      </c>
      <c r="D20" s="103">
        <v>0</v>
      </c>
      <c r="E20" s="103" t="e">
        <f>#REF!</f>
        <v>#REF!</v>
      </c>
      <c r="F20" s="110">
        <v>0</v>
      </c>
      <c r="G20" s="110" t="e">
        <f>#REF!</f>
        <v>#REF!</v>
      </c>
      <c r="H20" s="103">
        <v>0</v>
      </c>
      <c r="I20" s="103" t="e">
        <f>#REF!</f>
        <v>#REF!</v>
      </c>
    </row>
    <row r="21" spans="1:10" ht="21" customHeight="1" x14ac:dyDescent="0.25">
      <c r="A21" s="35" t="s">
        <v>124</v>
      </c>
      <c r="B21" s="36" t="s">
        <v>9</v>
      </c>
      <c r="C21" s="36" t="s">
        <v>125</v>
      </c>
      <c r="D21" s="103">
        <f>'4 Вед. структура'!X40</f>
        <v>3961609.5599999996</v>
      </c>
      <c r="E21" s="103">
        <f>'4 Вед. структура'!Y40</f>
        <v>741784.46</v>
      </c>
      <c r="F21" s="110">
        <f>'4 Вед. структура'!Z41</f>
        <v>2993398.05</v>
      </c>
      <c r="G21" s="110">
        <f>'4 Вед. структура'!AA41</f>
        <v>557331.93999999994</v>
      </c>
      <c r="H21" s="103">
        <f>'4 Вед. структура'!AB41</f>
        <v>2823395.71</v>
      </c>
      <c r="I21" s="103">
        <f>'4 Вед. структура'!AC41</f>
        <v>503570.61</v>
      </c>
      <c r="J21" s="38"/>
    </row>
    <row r="22" spans="1:10" ht="20.25" hidden="1" customHeight="1" x14ac:dyDescent="0.25">
      <c r="A22" s="39" t="s">
        <v>126</v>
      </c>
      <c r="B22" s="34" t="s">
        <v>19</v>
      </c>
      <c r="C22" s="34" t="s">
        <v>48</v>
      </c>
      <c r="D22" s="103">
        <f t="shared" ref="D22:I22" si="0">D23</f>
        <v>177008</v>
      </c>
      <c r="E22" s="103">
        <f t="shared" si="0"/>
        <v>177008</v>
      </c>
      <c r="F22" s="110">
        <f t="shared" si="0"/>
        <v>177008</v>
      </c>
      <c r="G22" s="110">
        <f t="shared" si="0"/>
        <v>177008</v>
      </c>
      <c r="H22" s="103">
        <f t="shared" si="0"/>
        <v>177008</v>
      </c>
      <c r="I22" s="103">
        <f t="shared" si="0"/>
        <v>177008</v>
      </c>
      <c r="J22" s="38"/>
    </row>
    <row r="23" spans="1:10" ht="34.5" hidden="1" customHeight="1" x14ac:dyDescent="0.25">
      <c r="A23" s="35" t="s">
        <v>127</v>
      </c>
      <c r="B23" s="36" t="s">
        <v>19</v>
      </c>
      <c r="C23" s="36" t="s">
        <v>29</v>
      </c>
      <c r="D23" s="103">
        <f>'4 Вед. структура'!X68</f>
        <v>177008</v>
      </c>
      <c r="E23" s="103">
        <f>'4 Вед. структура'!Y68</f>
        <v>177008</v>
      </c>
      <c r="F23" s="110">
        <f>'4 Вед. структура'!Z69</f>
        <v>177008</v>
      </c>
      <c r="G23" s="110">
        <f>'4 Вед. структура'!AA69</f>
        <v>177008</v>
      </c>
      <c r="H23" s="103">
        <f>'4 Вед. структура'!AB69</f>
        <v>177008</v>
      </c>
      <c r="I23" s="103">
        <f>'4 Вед. структура'!AC69</f>
        <v>177008</v>
      </c>
      <c r="J23" s="38"/>
    </row>
    <row r="24" spans="1:10" ht="39" customHeight="1" x14ac:dyDescent="0.25">
      <c r="A24" s="39" t="s">
        <v>128</v>
      </c>
      <c r="B24" s="34" t="s">
        <v>29</v>
      </c>
      <c r="C24" s="34" t="s">
        <v>48</v>
      </c>
      <c r="D24" s="103">
        <f t="shared" ref="D24:I24" si="1">D25</f>
        <v>400000</v>
      </c>
      <c r="E24" s="103">
        <f t="shared" si="1"/>
        <v>0</v>
      </c>
      <c r="F24" s="110">
        <f t="shared" si="1"/>
        <v>248000</v>
      </c>
      <c r="G24" s="110">
        <f t="shared" si="1"/>
        <v>0</v>
      </c>
      <c r="H24" s="103">
        <f t="shared" si="1"/>
        <v>175000</v>
      </c>
      <c r="I24" s="103">
        <f t="shared" si="1"/>
        <v>0</v>
      </c>
      <c r="J24" s="38"/>
    </row>
    <row r="25" spans="1:10" ht="54" customHeight="1" x14ac:dyDescent="0.25">
      <c r="A25" s="35" t="s">
        <v>129</v>
      </c>
      <c r="B25" s="36" t="s">
        <v>29</v>
      </c>
      <c r="C25" s="36" t="s">
        <v>17</v>
      </c>
      <c r="D25" s="103">
        <f>'4 Вед. структура'!X75</f>
        <v>400000</v>
      </c>
      <c r="E25" s="103">
        <f>'4 Вед. структура'!Y75</f>
        <v>0</v>
      </c>
      <c r="F25" s="110">
        <f>'4 Вед. структура'!Z75</f>
        <v>248000</v>
      </c>
      <c r="G25" s="110">
        <f>'4 Вед. структура'!AA77</f>
        <v>0</v>
      </c>
      <c r="H25" s="103">
        <f>'4 Вед. структура'!AB77</f>
        <v>175000</v>
      </c>
      <c r="I25" s="103">
        <f>'4 Вед. структура'!AC77</f>
        <v>0</v>
      </c>
      <c r="J25" s="38"/>
    </row>
    <row r="26" spans="1:10" ht="24" customHeight="1" x14ac:dyDescent="0.25">
      <c r="A26" s="33" t="s">
        <v>130</v>
      </c>
      <c r="B26" s="40" t="s">
        <v>7</v>
      </c>
      <c r="C26" s="34" t="s">
        <v>48</v>
      </c>
      <c r="D26" s="103">
        <f t="shared" ref="D26:E26" si="2">D27+D28</f>
        <v>1405568</v>
      </c>
      <c r="E26" s="103">
        <f t="shared" si="2"/>
        <v>0</v>
      </c>
      <c r="F26" s="110">
        <f t="shared" ref="F26:G26" si="3">F27+F28</f>
        <v>1505300</v>
      </c>
      <c r="G26" s="110">
        <f t="shared" si="3"/>
        <v>0</v>
      </c>
      <c r="H26" s="103">
        <f t="shared" ref="H26:I26" si="4">H27+H28</f>
        <v>1506000</v>
      </c>
      <c r="I26" s="103">
        <f t="shared" si="4"/>
        <v>0</v>
      </c>
    </row>
    <row r="27" spans="1:10" ht="18" customHeight="1" x14ac:dyDescent="0.25">
      <c r="A27" s="41" t="s">
        <v>131</v>
      </c>
      <c r="B27" s="42" t="s">
        <v>7</v>
      </c>
      <c r="C27" s="36" t="s">
        <v>17</v>
      </c>
      <c r="D27" s="103">
        <f>'4 Вед. структура'!X86</f>
        <v>1150000</v>
      </c>
      <c r="E27" s="103">
        <f>'4 Вед. структура'!Y86</f>
        <v>0</v>
      </c>
      <c r="F27" s="110">
        <f>'4 Вед. структура'!Z86</f>
        <v>1150000</v>
      </c>
      <c r="G27" s="110">
        <f>'4 Вед. структура'!AA87</f>
        <v>0</v>
      </c>
      <c r="H27" s="103">
        <f>'4 Вед. структура'!AB87</f>
        <v>1150000</v>
      </c>
      <c r="I27" s="103">
        <f>'4 Вед. структура'!AC87</f>
        <v>0</v>
      </c>
    </row>
    <row r="28" spans="1:10" ht="37.5" customHeight="1" x14ac:dyDescent="0.25">
      <c r="A28" s="43" t="s">
        <v>132</v>
      </c>
      <c r="B28" s="42" t="s">
        <v>7</v>
      </c>
      <c r="C28" s="36" t="s">
        <v>133</v>
      </c>
      <c r="D28" s="103">
        <f>'4 Вед. структура'!X109</f>
        <v>255568</v>
      </c>
      <c r="E28" s="103">
        <f>'4 Вед. структура'!Y109</f>
        <v>0</v>
      </c>
      <c r="F28" s="110">
        <f>'4 Вед. структура'!Z109</f>
        <v>355300</v>
      </c>
      <c r="G28" s="110">
        <f>'4 Вед. структура'!AA110</f>
        <v>0</v>
      </c>
      <c r="H28" s="103">
        <f>'4 Вед. структура'!AB110</f>
        <v>356000</v>
      </c>
      <c r="I28" s="103">
        <f>'4 Вед. структура'!AC110</f>
        <v>0</v>
      </c>
    </row>
    <row r="29" spans="1:10" ht="18" customHeight="1" x14ac:dyDescent="0.25">
      <c r="A29" s="33" t="s">
        <v>134</v>
      </c>
      <c r="B29" s="34" t="s">
        <v>13</v>
      </c>
      <c r="C29" s="34" t="s">
        <v>48</v>
      </c>
      <c r="D29" s="103">
        <f t="shared" ref="D29:I29" si="5">D31</f>
        <v>2670956.9</v>
      </c>
      <c r="E29" s="103">
        <f t="shared" si="5"/>
        <v>0</v>
      </c>
      <c r="F29" s="110">
        <f t="shared" si="5"/>
        <v>3829216.14</v>
      </c>
      <c r="G29" s="110">
        <f t="shared" si="5"/>
        <v>0</v>
      </c>
      <c r="H29" s="103">
        <f t="shared" si="5"/>
        <v>4528015.49</v>
      </c>
      <c r="I29" s="103">
        <f t="shared" si="5"/>
        <v>0</v>
      </c>
    </row>
    <row r="30" spans="1:10" ht="18" hidden="1" customHeight="1" x14ac:dyDescent="0.25">
      <c r="A30" s="44" t="s">
        <v>135</v>
      </c>
      <c r="B30" s="45" t="s">
        <v>13</v>
      </c>
      <c r="C30" s="45" t="s">
        <v>19</v>
      </c>
      <c r="D30" s="262" t="s">
        <v>303</v>
      </c>
      <c r="E30" s="103" t="e">
        <f>#REF!</f>
        <v>#REF!</v>
      </c>
      <c r="F30" s="110" t="e">
        <f>#REF!</f>
        <v>#REF!</v>
      </c>
      <c r="G30" s="110" t="e">
        <f>#REF!</f>
        <v>#REF!</v>
      </c>
      <c r="H30" s="103" t="e">
        <f>#REF!</f>
        <v>#REF!</v>
      </c>
      <c r="I30" s="103" t="e">
        <f>#REF!</f>
        <v>#REF!</v>
      </c>
    </row>
    <row r="31" spans="1:10" ht="20.25" customHeight="1" x14ac:dyDescent="0.25">
      <c r="A31" s="35" t="s">
        <v>136</v>
      </c>
      <c r="B31" s="36" t="s">
        <v>13</v>
      </c>
      <c r="C31" s="36" t="s">
        <v>29</v>
      </c>
      <c r="D31" s="103">
        <f>'4 Вед. структура'!X116</f>
        <v>2670956.9</v>
      </c>
      <c r="E31" s="103">
        <f>'4 Вед. структура'!Y117</f>
        <v>0</v>
      </c>
      <c r="F31" s="110">
        <f>'4 Вед. структура'!Z116</f>
        <v>3829216.14</v>
      </c>
      <c r="G31" s="110">
        <f>'4 Вед. структура'!AA117</f>
        <v>0</v>
      </c>
      <c r="H31" s="103">
        <f>'4 Вед. структура'!AB117</f>
        <v>4528015.49</v>
      </c>
      <c r="I31" s="103">
        <f>'4 Вед. структура'!AC117</f>
        <v>0</v>
      </c>
    </row>
    <row r="32" spans="1:10" x14ac:dyDescent="0.25">
      <c r="A32" s="33" t="s">
        <v>137</v>
      </c>
      <c r="B32" s="34" t="s">
        <v>123</v>
      </c>
      <c r="C32" s="34" t="s">
        <v>48</v>
      </c>
      <c r="D32" s="103">
        <f t="shared" ref="D32:I32" si="6">D33</f>
        <v>50000</v>
      </c>
      <c r="E32" s="103">
        <f t="shared" si="6"/>
        <v>0</v>
      </c>
      <c r="F32" s="110">
        <f t="shared" si="6"/>
        <v>50000</v>
      </c>
      <c r="G32" s="110">
        <f t="shared" si="6"/>
        <v>0</v>
      </c>
      <c r="H32" s="103">
        <f t="shared" si="6"/>
        <v>50000</v>
      </c>
      <c r="I32" s="103">
        <f t="shared" si="6"/>
        <v>0</v>
      </c>
    </row>
    <row r="33" spans="1:9" ht="15.75" customHeight="1" x14ac:dyDescent="0.25">
      <c r="A33" s="35" t="s">
        <v>138</v>
      </c>
      <c r="B33" s="36" t="s">
        <v>123</v>
      </c>
      <c r="C33" s="36" t="s">
        <v>123</v>
      </c>
      <c r="D33" s="103">
        <f>'4 Вед. структура'!X128</f>
        <v>50000</v>
      </c>
      <c r="E33" s="103">
        <f>'4 Вед. структура'!Y128</f>
        <v>0</v>
      </c>
      <c r="F33" s="110">
        <f>'4 Вед. структура'!Z128</f>
        <v>50000</v>
      </c>
      <c r="G33" s="110">
        <f>'4 Вед. структура'!AA128</f>
        <v>0</v>
      </c>
      <c r="H33" s="103">
        <f>'4 Вед. структура'!AB128</f>
        <v>50000</v>
      </c>
      <c r="I33" s="103">
        <f>'4 Вед. структура'!AC128</f>
        <v>0</v>
      </c>
    </row>
    <row r="34" spans="1:9" x14ac:dyDescent="0.25">
      <c r="A34" s="33" t="s">
        <v>139</v>
      </c>
      <c r="B34" s="34" t="s">
        <v>6</v>
      </c>
      <c r="C34" s="34" t="s">
        <v>48</v>
      </c>
      <c r="D34" s="103">
        <f t="shared" ref="D34:I34" si="7">D35</f>
        <v>300000</v>
      </c>
      <c r="E34" s="103">
        <f t="shared" si="7"/>
        <v>0</v>
      </c>
      <c r="F34" s="110">
        <f t="shared" si="7"/>
        <v>400000</v>
      </c>
      <c r="G34" s="110">
        <f t="shared" si="7"/>
        <v>0</v>
      </c>
      <c r="H34" s="103">
        <f t="shared" si="7"/>
        <v>300000</v>
      </c>
      <c r="I34" s="103">
        <f t="shared" si="7"/>
        <v>0</v>
      </c>
    </row>
    <row r="35" spans="1:9" ht="16.5" customHeight="1" x14ac:dyDescent="0.25">
      <c r="A35" s="41" t="s">
        <v>140</v>
      </c>
      <c r="B35" s="36" t="s">
        <v>6</v>
      </c>
      <c r="C35" s="36" t="s">
        <v>9</v>
      </c>
      <c r="D35" s="103">
        <f>'4 Вед. структура'!X136</f>
        <v>300000</v>
      </c>
      <c r="E35" s="103">
        <f>'4 Вед. структура'!Y136</f>
        <v>0</v>
      </c>
      <c r="F35" s="110">
        <f>'4 Вед. структура'!Z135</f>
        <v>400000</v>
      </c>
      <c r="G35" s="110">
        <f>'4 Вед. структура'!AA137</f>
        <v>0</v>
      </c>
      <c r="H35" s="103">
        <f>'4 Вед. структура'!AB136</f>
        <v>300000</v>
      </c>
      <c r="I35" s="103">
        <f>'4 Вед. структура'!AC137</f>
        <v>0</v>
      </c>
    </row>
    <row r="36" spans="1:9" ht="18.75" customHeight="1" x14ac:dyDescent="0.25">
      <c r="A36" s="46" t="s">
        <v>141</v>
      </c>
      <c r="B36" s="40" t="s">
        <v>12</v>
      </c>
      <c r="C36" s="34" t="s">
        <v>48</v>
      </c>
      <c r="D36" s="103">
        <f t="shared" ref="D36:I36" si="8">D37</f>
        <v>200000</v>
      </c>
      <c r="E36" s="103">
        <f t="shared" si="8"/>
        <v>0</v>
      </c>
      <c r="F36" s="110">
        <f t="shared" si="8"/>
        <v>200000</v>
      </c>
      <c r="G36" s="110">
        <f t="shared" si="8"/>
        <v>0</v>
      </c>
      <c r="H36" s="103">
        <f t="shared" si="8"/>
        <v>200000</v>
      </c>
      <c r="I36" s="103">
        <f t="shared" si="8"/>
        <v>0</v>
      </c>
    </row>
    <row r="37" spans="1:9" x14ac:dyDescent="0.25">
      <c r="A37" s="47" t="s">
        <v>142</v>
      </c>
      <c r="B37" s="42" t="s">
        <v>12</v>
      </c>
      <c r="C37" s="36" t="s">
        <v>9</v>
      </c>
      <c r="D37" s="103">
        <f>'4 Вед. структура'!X148</f>
        <v>200000</v>
      </c>
      <c r="E37" s="103">
        <f>'4 Вед. структура'!Y148</f>
        <v>0</v>
      </c>
      <c r="F37" s="110">
        <f>'4 Вед. структура'!Z147</f>
        <v>200000</v>
      </c>
      <c r="G37" s="110">
        <f>'4 Вед. структура'!AA149</f>
        <v>0</v>
      </c>
      <c r="H37" s="103">
        <f>'4 Вед. структура'!AB147</f>
        <v>200000</v>
      </c>
      <c r="I37" s="103">
        <f>'4 Вед. структура'!AC149</f>
        <v>0</v>
      </c>
    </row>
    <row r="38" spans="1:9" s="182" customFormat="1" ht="18.75" x14ac:dyDescent="0.25">
      <c r="A38" s="179" t="s">
        <v>143</v>
      </c>
      <c r="B38" s="180"/>
      <c r="C38" s="180"/>
      <c r="D38" s="181">
        <f>D16+D22+D24+D26+D29+D34+D36+D32</f>
        <v>12448442.459999999</v>
      </c>
      <c r="E38" s="181">
        <f>E16+E22+E24+E26+E29+E34+E36</f>
        <v>918792.46</v>
      </c>
      <c r="F38" s="181">
        <f>F16+F22+F24+F26+F29+F34+F36+F32</f>
        <v>12686222.189999999</v>
      </c>
      <c r="G38" s="181">
        <f>G16+G22+G24+G26+G29+G34+G36</f>
        <v>734339.94</v>
      </c>
      <c r="H38" s="181">
        <f>H16+H22+H24+H26+H29+H34+H36+H32</f>
        <v>13042719.199999999</v>
      </c>
      <c r="I38" s="181">
        <f>I16+I22+I24+I26+I29+I34+I36</f>
        <v>680578.61</v>
      </c>
    </row>
    <row r="39" spans="1:9" s="183" customFormat="1" ht="18.75" x14ac:dyDescent="0.25">
      <c r="A39" s="217" t="s">
        <v>272</v>
      </c>
      <c r="B39" s="218"/>
      <c r="C39" s="218"/>
      <c r="D39" s="220">
        <v>0</v>
      </c>
      <c r="E39" s="219">
        <v>0</v>
      </c>
      <c r="F39" s="219">
        <v>326931.21999999997</v>
      </c>
      <c r="G39" s="219">
        <v>0</v>
      </c>
      <c r="H39" s="219">
        <v>692433.91</v>
      </c>
      <c r="I39" s="219">
        <v>0</v>
      </c>
    </row>
    <row r="40" spans="1:9" s="212" customFormat="1" ht="18.75" x14ac:dyDescent="0.25">
      <c r="A40" s="211" t="s">
        <v>273</v>
      </c>
      <c r="B40" s="221"/>
      <c r="C40" s="221"/>
      <c r="D40" s="222">
        <f t="shared" ref="D40:I40" si="9">D39+D38</f>
        <v>12448442.459999999</v>
      </c>
      <c r="E40" s="222">
        <f t="shared" si="9"/>
        <v>918792.46</v>
      </c>
      <c r="F40" s="222">
        <f t="shared" si="9"/>
        <v>13013153.41</v>
      </c>
      <c r="G40" s="222">
        <f t="shared" si="9"/>
        <v>734339.94</v>
      </c>
      <c r="H40" s="222">
        <f t="shared" si="9"/>
        <v>13735153.109999999</v>
      </c>
      <c r="I40" s="222">
        <f t="shared" si="9"/>
        <v>680578.61</v>
      </c>
    </row>
    <row r="41" spans="1:9" ht="37.5" customHeight="1" x14ac:dyDescent="0.25">
      <c r="A41" s="28" t="s">
        <v>260</v>
      </c>
      <c r="D41" s="104">
        <f>D40-'2. Доходы '!J74</f>
        <v>0</v>
      </c>
      <c r="E41" s="104"/>
      <c r="F41" s="104">
        <f>F40-'2. Доходы '!K74</f>
        <v>1643.4700000006706</v>
      </c>
      <c r="G41" s="104"/>
      <c r="H41" s="104">
        <f>H40-'2. Доходы '!L74</f>
        <v>5975</v>
      </c>
      <c r="I41" s="104"/>
    </row>
    <row r="42" spans="1:9" hidden="1" x14ac:dyDescent="0.25">
      <c r="B42" s="48"/>
      <c r="C42" s="48"/>
      <c r="D42" s="105"/>
      <c r="E42" s="106"/>
      <c r="F42" s="111"/>
      <c r="G42" s="112"/>
      <c r="H42" s="105"/>
      <c r="I42" s="106"/>
    </row>
    <row r="43" spans="1:9" hidden="1" x14ac:dyDescent="0.25">
      <c r="B43" s="48"/>
      <c r="C43" s="48"/>
      <c r="D43" s="106"/>
      <c r="E43" s="106"/>
      <c r="F43" s="112"/>
      <c r="G43" s="112"/>
      <c r="H43" s="106"/>
      <c r="I43" s="106"/>
    </row>
    <row r="44" spans="1:9" x14ac:dyDescent="0.25">
      <c r="B44" s="48"/>
      <c r="C44" s="48"/>
      <c r="D44" s="105">
        <f>D40-'4 Вед. структура'!X160</f>
        <v>0</v>
      </c>
      <c r="E44" s="105">
        <f>E40-'4 Вед. структура'!Y160</f>
        <v>0</v>
      </c>
      <c r="F44" s="105">
        <f>F40-'4 Вед. структура'!Z160</f>
        <v>1643.4715384617448</v>
      </c>
      <c r="G44" s="105">
        <f>G40-'4 Вед. структура'!AA160</f>
        <v>0</v>
      </c>
      <c r="H44" s="105">
        <f>H40-'4 Вед. структура'!AB160</f>
        <v>5975.0047368425876</v>
      </c>
      <c r="I44" s="105">
        <f>I40-'4 Вед. структура'!AC160</f>
        <v>0</v>
      </c>
    </row>
    <row r="45" spans="1:9" x14ac:dyDescent="0.25">
      <c r="B45" s="48"/>
      <c r="C45" s="48"/>
      <c r="D45" s="106"/>
      <c r="E45" s="106"/>
      <c r="F45" s="112"/>
      <c r="G45" s="112"/>
      <c r="H45" s="106"/>
      <c r="I45" s="106"/>
    </row>
    <row r="46" spans="1:9" x14ac:dyDescent="0.25">
      <c r="B46" s="48"/>
      <c r="C46" s="48"/>
      <c r="D46" s="106"/>
      <c r="E46" s="106"/>
      <c r="F46" s="112"/>
      <c r="G46" s="112"/>
      <c r="H46" s="106"/>
      <c r="I46" s="106"/>
    </row>
    <row r="47" spans="1:9" x14ac:dyDescent="0.25">
      <c r="B47" s="48"/>
      <c r="C47" s="48"/>
      <c r="D47" s="106"/>
      <c r="E47" s="106"/>
      <c r="F47" s="112"/>
      <c r="G47" s="112"/>
      <c r="H47" s="106"/>
      <c r="I47" s="106"/>
    </row>
    <row r="48" spans="1:9" x14ac:dyDescent="0.25">
      <c r="B48" s="48"/>
      <c r="C48" s="48"/>
      <c r="D48" s="106"/>
      <c r="E48" s="106"/>
      <c r="F48" s="112"/>
      <c r="G48" s="112"/>
      <c r="H48" s="106"/>
      <c r="I48" s="106"/>
    </row>
    <row r="49" spans="2:9" x14ac:dyDescent="0.25">
      <c r="B49" s="48"/>
      <c r="C49" s="48"/>
      <c r="D49" s="106"/>
      <c r="E49" s="106"/>
      <c r="F49" s="112"/>
      <c r="G49" s="112"/>
      <c r="H49" s="106"/>
      <c r="I49" s="106"/>
    </row>
    <row r="50" spans="2:9" x14ac:dyDescent="0.25">
      <c r="B50" s="48"/>
      <c r="C50" s="48"/>
      <c r="D50" s="106"/>
      <c r="E50" s="106"/>
      <c r="F50" s="112"/>
      <c r="G50" s="112"/>
      <c r="H50" s="106"/>
      <c r="I50" s="106"/>
    </row>
    <row r="51" spans="2:9" x14ac:dyDescent="0.25">
      <c r="B51" s="48"/>
      <c r="C51" s="48"/>
      <c r="D51" s="106"/>
      <c r="E51" s="106"/>
      <c r="F51" s="112"/>
      <c r="G51" s="112"/>
      <c r="H51" s="106"/>
      <c r="I51" s="106"/>
    </row>
    <row r="52" spans="2:9" x14ac:dyDescent="0.25">
      <c r="B52" s="48"/>
      <c r="C52" s="48"/>
      <c r="D52" s="106"/>
      <c r="E52" s="106"/>
      <c r="F52" s="112"/>
      <c r="G52" s="112"/>
      <c r="H52" s="106"/>
      <c r="I52" s="106"/>
    </row>
    <row r="53" spans="2:9" x14ac:dyDescent="0.25">
      <c r="B53" s="48"/>
      <c r="C53" s="48"/>
      <c r="D53" s="106"/>
      <c r="E53" s="106"/>
      <c r="F53" s="112"/>
      <c r="G53" s="112"/>
      <c r="H53" s="106"/>
      <c r="I53" s="106"/>
    </row>
    <row r="54" spans="2:9" x14ac:dyDescent="0.25">
      <c r="B54" s="48"/>
      <c r="C54" s="48"/>
      <c r="D54" s="106"/>
      <c r="E54" s="106"/>
      <c r="F54" s="112"/>
      <c r="G54" s="112"/>
      <c r="H54" s="106"/>
      <c r="I54" s="106"/>
    </row>
    <row r="55" spans="2:9" x14ac:dyDescent="0.25">
      <c r="B55" s="48"/>
      <c r="C55" s="48"/>
      <c r="D55" s="106"/>
      <c r="E55" s="106"/>
      <c r="F55" s="112"/>
      <c r="G55" s="112"/>
      <c r="H55" s="106"/>
      <c r="I55" s="106"/>
    </row>
    <row r="56" spans="2:9" x14ac:dyDescent="0.25">
      <c r="B56" s="48"/>
      <c r="C56" s="48"/>
      <c r="D56" s="106"/>
      <c r="E56" s="106"/>
      <c r="F56" s="112"/>
      <c r="G56" s="112"/>
      <c r="H56" s="106"/>
      <c r="I56" s="106"/>
    </row>
    <row r="57" spans="2:9" x14ac:dyDescent="0.25">
      <c r="B57" s="48"/>
      <c r="C57" s="48"/>
      <c r="D57" s="106"/>
      <c r="E57" s="106"/>
      <c r="F57" s="112"/>
      <c r="G57" s="112"/>
      <c r="H57" s="106"/>
      <c r="I57" s="106"/>
    </row>
    <row r="58" spans="2:9" x14ac:dyDescent="0.25">
      <c r="B58" s="48"/>
      <c r="C58" s="48"/>
      <c r="D58" s="106"/>
      <c r="E58" s="106"/>
      <c r="F58" s="112"/>
      <c r="G58" s="112"/>
      <c r="H58" s="106"/>
      <c r="I58" s="106"/>
    </row>
    <row r="59" spans="2:9" x14ac:dyDescent="0.25">
      <c r="B59" s="48"/>
      <c r="C59" s="48"/>
      <c r="D59" s="106"/>
      <c r="E59" s="106"/>
      <c r="F59" s="112"/>
      <c r="G59" s="112"/>
      <c r="H59" s="106"/>
      <c r="I59" s="106"/>
    </row>
    <row r="60" spans="2:9" x14ac:dyDescent="0.25">
      <c r="B60" s="48"/>
      <c r="C60" s="48"/>
      <c r="D60" s="106"/>
      <c r="E60" s="106"/>
      <c r="F60" s="112"/>
      <c r="G60" s="112"/>
      <c r="H60" s="106"/>
      <c r="I60" s="106"/>
    </row>
    <row r="61" spans="2:9" x14ac:dyDescent="0.25">
      <c r="B61" s="48"/>
      <c r="C61" s="48"/>
      <c r="D61" s="106"/>
      <c r="E61" s="106"/>
      <c r="F61" s="112"/>
      <c r="G61" s="112"/>
      <c r="H61" s="106"/>
      <c r="I61" s="106"/>
    </row>
    <row r="62" spans="2:9" x14ac:dyDescent="0.25">
      <c r="B62" s="48"/>
      <c r="C62" s="48"/>
      <c r="D62" s="106"/>
      <c r="E62" s="106"/>
      <c r="F62" s="112"/>
      <c r="G62" s="112"/>
      <c r="H62" s="106"/>
      <c r="I62" s="106"/>
    </row>
    <row r="63" spans="2:9" x14ac:dyDescent="0.25">
      <c r="B63" s="48"/>
      <c r="C63" s="48"/>
      <c r="D63" s="106"/>
      <c r="E63" s="106"/>
      <c r="F63" s="112"/>
      <c r="G63" s="112"/>
      <c r="H63" s="106"/>
      <c r="I63" s="106"/>
    </row>
    <row r="64" spans="2:9" x14ac:dyDescent="0.25">
      <c r="B64" s="48"/>
      <c r="C64" s="48"/>
      <c r="D64" s="106"/>
      <c r="E64" s="106"/>
      <c r="F64" s="112"/>
      <c r="G64" s="112"/>
      <c r="H64" s="106"/>
      <c r="I64" s="106"/>
    </row>
    <row r="65" spans="2:9" x14ac:dyDescent="0.25">
      <c r="B65" s="48"/>
      <c r="C65" s="48"/>
      <c r="D65" s="106"/>
      <c r="E65" s="106"/>
      <c r="F65" s="112"/>
      <c r="G65" s="112"/>
      <c r="H65" s="106"/>
      <c r="I65" s="106"/>
    </row>
    <row r="66" spans="2:9" x14ac:dyDescent="0.25">
      <c r="B66" s="48"/>
      <c r="C66" s="48"/>
      <c r="D66" s="106"/>
      <c r="E66" s="106"/>
      <c r="F66" s="112"/>
      <c r="G66" s="112"/>
      <c r="H66" s="106"/>
      <c r="I66" s="106"/>
    </row>
    <row r="67" spans="2:9" x14ac:dyDescent="0.25">
      <c r="B67" s="48"/>
      <c r="C67" s="48"/>
      <c r="D67" s="106"/>
      <c r="E67" s="106"/>
      <c r="F67" s="112"/>
      <c r="G67" s="112"/>
      <c r="H67" s="106"/>
      <c r="I67" s="106"/>
    </row>
    <row r="68" spans="2:9" x14ac:dyDescent="0.25">
      <c r="B68" s="48"/>
      <c r="C68" s="48"/>
      <c r="D68" s="106"/>
      <c r="E68" s="106"/>
      <c r="F68" s="112"/>
      <c r="G68" s="112"/>
      <c r="H68" s="106"/>
      <c r="I68" s="106"/>
    </row>
    <row r="69" spans="2:9" x14ac:dyDescent="0.25">
      <c r="B69" s="48"/>
      <c r="C69" s="48"/>
      <c r="D69" s="106"/>
      <c r="E69" s="106"/>
      <c r="F69" s="112"/>
      <c r="G69" s="112"/>
      <c r="H69" s="106"/>
      <c r="I69" s="106"/>
    </row>
    <row r="70" spans="2:9" x14ac:dyDescent="0.25">
      <c r="B70" s="48"/>
      <c r="C70" s="48"/>
      <c r="D70" s="106"/>
      <c r="E70" s="106"/>
      <c r="F70" s="112"/>
      <c r="G70" s="112"/>
      <c r="H70" s="106"/>
      <c r="I70" s="106"/>
    </row>
    <row r="71" spans="2:9" x14ac:dyDescent="0.25">
      <c r="B71" s="48"/>
      <c r="C71" s="48"/>
      <c r="D71" s="106"/>
      <c r="E71" s="106"/>
      <c r="F71" s="112"/>
      <c r="G71" s="112"/>
      <c r="H71" s="106"/>
      <c r="I71" s="106"/>
    </row>
    <row r="72" spans="2:9" x14ac:dyDescent="0.25">
      <c r="B72" s="48"/>
      <c r="C72" s="48"/>
      <c r="D72" s="106"/>
      <c r="E72" s="106"/>
      <c r="F72" s="112"/>
      <c r="G72" s="112"/>
      <c r="H72" s="106"/>
      <c r="I72" s="106"/>
    </row>
    <row r="73" spans="2:9" x14ac:dyDescent="0.25">
      <c r="B73" s="48"/>
      <c r="C73" s="48"/>
      <c r="D73" s="106"/>
      <c r="E73" s="106"/>
      <c r="F73" s="112"/>
      <c r="G73" s="112"/>
      <c r="H73" s="106"/>
      <c r="I73" s="106"/>
    </row>
    <row r="74" spans="2:9" x14ac:dyDescent="0.25">
      <c r="B74" s="48"/>
      <c r="C74" s="48"/>
      <c r="D74" s="106"/>
      <c r="E74" s="106"/>
      <c r="F74" s="112"/>
      <c r="G74" s="112"/>
      <c r="H74" s="106"/>
      <c r="I74" s="106"/>
    </row>
    <row r="75" spans="2:9" x14ac:dyDescent="0.25">
      <c r="B75" s="48"/>
      <c r="C75" s="48"/>
      <c r="D75" s="106"/>
      <c r="E75" s="106"/>
      <c r="F75" s="112"/>
      <c r="G75" s="112"/>
      <c r="H75" s="106"/>
      <c r="I75" s="106"/>
    </row>
    <row r="76" spans="2:9" x14ac:dyDescent="0.25">
      <c r="B76" s="48"/>
      <c r="C76" s="48"/>
      <c r="D76" s="106"/>
      <c r="E76" s="106"/>
      <c r="F76" s="112"/>
      <c r="G76" s="112"/>
      <c r="H76" s="106"/>
      <c r="I76" s="106"/>
    </row>
    <row r="77" spans="2:9" x14ac:dyDescent="0.25">
      <c r="B77" s="48"/>
      <c r="C77" s="48"/>
      <c r="D77" s="106"/>
      <c r="E77" s="106"/>
      <c r="F77" s="112"/>
      <c r="G77" s="112"/>
      <c r="H77" s="106"/>
      <c r="I77" s="106"/>
    </row>
    <row r="78" spans="2:9" x14ac:dyDescent="0.25">
      <c r="B78" s="48"/>
      <c r="C78" s="48"/>
      <c r="D78" s="106"/>
      <c r="E78" s="106"/>
      <c r="F78" s="112"/>
      <c r="G78" s="112"/>
      <c r="H78" s="106"/>
      <c r="I78" s="106"/>
    </row>
    <row r="79" spans="2:9" x14ac:dyDescent="0.25">
      <c r="B79" s="48"/>
      <c r="C79" s="48"/>
      <c r="D79" s="106"/>
      <c r="E79" s="106"/>
      <c r="F79" s="112"/>
      <c r="G79" s="112"/>
      <c r="H79" s="106"/>
      <c r="I79" s="106"/>
    </row>
    <row r="80" spans="2:9" x14ac:dyDescent="0.25">
      <c r="B80" s="48"/>
      <c r="C80" s="48"/>
      <c r="D80" s="106"/>
      <c r="E80" s="106"/>
      <c r="F80" s="112"/>
      <c r="G80" s="112"/>
      <c r="H80" s="106"/>
      <c r="I80" s="106"/>
    </row>
    <row r="81" spans="2:9" x14ac:dyDescent="0.25">
      <c r="B81" s="48"/>
      <c r="C81" s="48"/>
      <c r="D81" s="106"/>
      <c r="E81" s="106"/>
      <c r="F81" s="112"/>
      <c r="G81" s="112"/>
      <c r="H81" s="106"/>
      <c r="I81" s="106"/>
    </row>
    <row r="82" spans="2:9" x14ac:dyDescent="0.25">
      <c r="B82" s="48"/>
      <c r="C82" s="48"/>
      <c r="D82" s="106"/>
      <c r="E82" s="106"/>
      <c r="F82" s="112"/>
      <c r="G82" s="112"/>
      <c r="H82" s="106"/>
      <c r="I82" s="106"/>
    </row>
    <row r="83" spans="2:9" x14ac:dyDescent="0.25">
      <c r="B83" s="48"/>
      <c r="C83" s="48"/>
      <c r="D83" s="106"/>
      <c r="E83" s="106"/>
      <c r="F83" s="112"/>
      <c r="G83" s="112"/>
      <c r="H83" s="106"/>
      <c r="I83" s="106"/>
    </row>
    <row r="84" spans="2:9" x14ac:dyDescent="0.25">
      <c r="B84" s="48"/>
      <c r="C84" s="48"/>
      <c r="D84" s="106"/>
      <c r="E84" s="106"/>
      <c r="F84" s="112"/>
      <c r="G84" s="112"/>
      <c r="H84" s="106"/>
      <c r="I84" s="106"/>
    </row>
    <row r="85" spans="2:9" x14ac:dyDescent="0.25">
      <c r="B85" s="48"/>
      <c r="C85" s="48"/>
      <c r="D85" s="106"/>
      <c r="E85" s="106"/>
      <c r="F85" s="112"/>
      <c r="G85" s="112"/>
      <c r="H85" s="106"/>
      <c r="I85" s="106"/>
    </row>
  </sheetData>
  <mergeCells count="12">
    <mergeCell ref="A1:A3"/>
    <mergeCell ref="F12:G12"/>
    <mergeCell ref="F13:G13"/>
    <mergeCell ref="H12:I12"/>
    <mergeCell ref="H13:I13"/>
    <mergeCell ref="A9:I10"/>
    <mergeCell ref="D12:E12"/>
    <mergeCell ref="A12:A14"/>
    <mergeCell ref="B12:C12"/>
    <mergeCell ref="B13:B14"/>
    <mergeCell ref="C13:C14"/>
    <mergeCell ref="D13:E13"/>
  </mergeCells>
  <phoneticPr fontId="11" type="noConversion"/>
  <pageMargins left="0.70866141732283472" right="0.31496062992125984" top="0.55118110236220474" bottom="0.35433070866141736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C166"/>
  <sheetViews>
    <sheetView showGridLines="0" tabSelected="1" view="pageBreakPreview" topLeftCell="K154" zoomScale="40" zoomScaleNormal="75" zoomScaleSheetLayoutView="40" workbookViewId="0">
      <selection activeCell="M166" sqref="M166"/>
    </sheetView>
  </sheetViews>
  <sheetFormatPr defaultColWidth="9.28515625" defaultRowHeight="27" x14ac:dyDescent="0.35"/>
  <cols>
    <col min="1" max="10" width="0" style="49" hidden="1" customWidth="1"/>
    <col min="11" max="11" width="9.42578125" style="91" customWidth="1"/>
    <col min="12" max="12" width="92.5703125" style="293" customWidth="1"/>
    <col min="13" max="13" width="13.85546875" style="91" customWidth="1"/>
    <col min="14" max="15" width="6.28515625" style="91" bestFit="1" customWidth="1"/>
    <col min="16" max="16" width="6.28515625" style="169" bestFit="1" customWidth="1"/>
    <col min="17" max="17" width="4" style="169" customWidth="1"/>
    <col min="18" max="18" width="6.28515625" style="169" bestFit="1" customWidth="1"/>
    <col min="19" max="19" width="4.28515625" style="169" bestFit="1" customWidth="1"/>
    <col min="20" max="20" width="8.5703125" style="169" bestFit="1" customWidth="1"/>
    <col min="21" max="21" width="4" style="169" customWidth="1"/>
    <col min="22" max="22" width="8.5703125" style="91" bestFit="1" customWidth="1"/>
    <col min="23" max="23" width="0" style="49" hidden="1" customWidth="1"/>
    <col min="24" max="24" width="28.140625" style="126" customWidth="1"/>
    <col min="25" max="25" width="31.140625" style="126" customWidth="1"/>
    <col min="26" max="26" width="28.140625" style="119" customWidth="1"/>
    <col min="27" max="27" width="23.5703125" style="119" customWidth="1"/>
    <col min="28" max="28" width="31.7109375" style="126" customWidth="1"/>
    <col min="29" max="29" width="23.5703125" style="126" customWidth="1"/>
    <col min="30" max="16384" width="9.28515625" style="49"/>
  </cols>
  <sheetData>
    <row r="1" spans="1:29" s="91" customFormat="1" ht="20.100000000000001" customHeight="1" x14ac:dyDescent="0.25">
      <c r="K1" s="582"/>
      <c r="L1" s="582"/>
      <c r="M1" s="127"/>
      <c r="N1" s="127"/>
      <c r="O1" s="127"/>
      <c r="P1" s="128"/>
      <c r="Q1" s="128"/>
      <c r="R1" s="128"/>
      <c r="S1" s="128"/>
      <c r="T1" s="128"/>
      <c r="U1" s="128"/>
      <c r="V1" s="127"/>
      <c r="W1" s="127"/>
      <c r="X1" s="573"/>
      <c r="Y1" s="573"/>
      <c r="Z1" s="1"/>
      <c r="AA1" s="1"/>
      <c r="AB1" s="1"/>
      <c r="AC1" s="259" t="s">
        <v>268</v>
      </c>
    </row>
    <row r="2" spans="1:29" s="91" customFormat="1" ht="20.100000000000001" customHeight="1" x14ac:dyDescent="0.25">
      <c r="K2" s="582"/>
      <c r="L2" s="582"/>
      <c r="M2" s="129"/>
      <c r="N2" s="129"/>
      <c r="O2" s="129"/>
      <c r="P2" s="130"/>
      <c r="Q2" s="130"/>
      <c r="R2" s="130"/>
      <c r="S2" s="130"/>
      <c r="T2" s="130"/>
      <c r="U2" s="130"/>
      <c r="V2" s="129"/>
      <c r="W2" s="129"/>
      <c r="X2" s="574"/>
      <c r="Y2" s="574"/>
      <c r="Z2" s="1"/>
      <c r="AA2" s="1"/>
      <c r="AB2" s="1"/>
      <c r="AC2" s="259" t="s">
        <v>35</v>
      </c>
    </row>
    <row r="3" spans="1:29" s="91" customFormat="1" ht="20.100000000000001" customHeight="1" x14ac:dyDescent="0.3">
      <c r="K3" s="582"/>
      <c r="L3" s="582"/>
      <c r="M3" s="129"/>
      <c r="N3" s="129"/>
      <c r="O3" s="129"/>
      <c r="P3" s="130"/>
      <c r="Q3" s="130"/>
      <c r="R3" s="130"/>
      <c r="S3" s="130"/>
      <c r="T3" s="130"/>
      <c r="U3" s="130"/>
      <c r="V3" s="129"/>
      <c r="W3" s="129"/>
      <c r="X3" s="131"/>
      <c r="Y3" s="97"/>
      <c r="Z3" s="1"/>
      <c r="AA3" s="1"/>
      <c r="AB3" s="1"/>
      <c r="AC3" s="259" t="s">
        <v>36</v>
      </c>
    </row>
    <row r="4" spans="1:29" s="91" customFormat="1" ht="20.100000000000001" customHeight="1" x14ac:dyDescent="0.9">
      <c r="K4" s="224"/>
      <c r="L4" s="295"/>
      <c r="M4" s="129"/>
      <c r="N4" s="129"/>
      <c r="O4" s="129"/>
      <c r="P4" s="130"/>
      <c r="Q4" s="130"/>
      <c r="R4" s="130"/>
      <c r="S4" s="130"/>
      <c r="T4" s="130"/>
      <c r="U4" s="130"/>
      <c r="V4" s="129"/>
      <c r="W4" s="129"/>
      <c r="X4" s="131"/>
      <c r="Y4" s="97"/>
      <c r="Z4" s="1"/>
      <c r="AA4" s="1"/>
      <c r="AB4" s="1"/>
      <c r="AC4" s="259" t="s">
        <v>303</v>
      </c>
    </row>
    <row r="5" spans="1:29" s="91" customFormat="1" ht="20.100000000000001" customHeight="1" x14ac:dyDescent="0.9">
      <c r="K5" s="224"/>
      <c r="L5" s="295"/>
      <c r="M5" s="129"/>
      <c r="N5" s="129"/>
      <c r="O5" s="129"/>
      <c r="P5" s="130"/>
      <c r="Q5" s="130"/>
      <c r="R5" s="130"/>
      <c r="S5" s="130"/>
      <c r="T5" s="130"/>
      <c r="U5" s="130"/>
      <c r="V5" s="129"/>
      <c r="W5" s="129"/>
      <c r="X5" s="131"/>
      <c r="Y5" s="97"/>
      <c r="Z5" s="1"/>
      <c r="AA5" s="1"/>
      <c r="AB5" s="1"/>
      <c r="AC5" s="259" t="s">
        <v>286</v>
      </c>
    </row>
    <row r="6" spans="1:29" s="91" customFormat="1" ht="20.100000000000001" customHeight="1" x14ac:dyDescent="0.9">
      <c r="K6" s="224"/>
      <c r="L6" s="295"/>
      <c r="M6" s="129"/>
      <c r="N6" s="129"/>
      <c r="O6" s="129"/>
      <c r="P6" s="130"/>
      <c r="Q6" s="130"/>
      <c r="R6" s="130"/>
      <c r="S6" s="130"/>
      <c r="T6" s="130"/>
      <c r="U6" s="130"/>
      <c r="V6" s="129"/>
      <c r="W6" s="129"/>
      <c r="X6" s="131"/>
      <c r="Y6" s="97"/>
      <c r="Z6" s="1"/>
      <c r="AA6" s="1"/>
      <c r="AB6" s="1"/>
      <c r="AC6" s="259" t="s">
        <v>313</v>
      </c>
    </row>
    <row r="7" spans="1:29" s="91" customFormat="1" ht="20.100000000000001" customHeight="1" x14ac:dyDescent="0.9">
      <c r="K7" s="224"/>
      <c r="L7" s="295"/>
      <c r="M7" s="129"/>
      <c r="N7" s="129"/>
      <c r="O7" s="129"/>
      <c r="P7" s="130"/>
      <c r="Q7" s="130"/>
      <c r="R7" s="130"/>
      <c r="S7" s="130"/>
      <c r="T7" s="130"/>
      <c r="U7" s="130"/>
      <c r="V7" s="129"/>
      <c r="W7" s="129"/>
      <c r="X7" s="131"/>
      <c r="Y7" s="97"/>
      <c r="Z7" s="1"/>
      <c r="AA7" s="1"/>
      <c r="AB7" s="1"/>
      <c r="AC7" s="259" t="s">
        <v>385</v>
      </c>
    </row>
    <row r="8" spans="1:29" s="91" customFormat="1" ht="20.100000000000001" customHeight="1" x14ac:dyDescent="0.9">
      <c r="K8" s="224"/>
      <c r="L8" s="295"/>
      <c r="M8" s="129"/>
      <c r="N8" s="129"/>
      <c r="O8" s="129"/>
      <c r="P8" s="130"/>
      <c r="Q8" s="130"/>
      <c r="R8" s="130"/>
      <c r="S8" s="130"/>
      <c r="T8" s="130"/>
      <c r="U8" s="130"/>
      <c r="V8" s="129"/>
      <c r="W8" s="129"/>
      <c r="X8" s="131"/>
      <c r="Y8" s="97"/>
      <c r="Z8" s="1"/>
      <c r="AA8" s="1"/>
      <c r="AB8" s="1"/>
      <c r="AC8" s="259"/>
    </row>
    <row r="9" spans="1:29" s="91" customFormat="1" ht="12.75" x14ac:dyDescent="0.2">
      <c r="K9" s="569" t="s">
        <v>369</v>
      </c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</row>
    <row r="10" spans="1:29" s="91" customFormat="1" ht="69" customHeight="1" x14ac:dyDescent="0.2">
      <c r="A10" s="132" t="s">
        <v>144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571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</row>
    <row r="11" spans="1:29" s="91" customFormat="1" ht="18.75" customHeight="1" thickBot="1" x14ac:dyDescent="0.3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4"/>
      <c r="L11" s="296"/>
      <c r="M11" s="135"/>
      <c r="N11" s="135"/>
      <c r="O11" s="135"/>
      <c r="P11" s="136"/>
      <c r="Q11" s="136"/>
      <c r="R11" s="136"/>
      <c r="S11" s="136"/>
      <c r="T11" s="136"/>
      <c r="U11" s="136"/>
      <c r="V11" s="135"/>
      <c r="W11" s="135"/>
      <c r="X11" s="135"/>
      <c r="Y11" s="135"/>
      <c r="Z11" s="135"/>
      <c r="AA11" s="135"/>
      <c r="AB11" s="135"/>
      <c r="AC11" s="135"/>
    </row>
    <row r="12" spans="1:29" ht="20.25" customHeight="1" x14ac:dyDescent="0.3">
      <c r="A12" s="52"/>
      <c r="B12" s="52"/>
      <c r="C12" s="52"/>
      <c r="D12" s="52"/>
      <c r="E12" s="52"/>
      <c r="F12" s="52"/>
      <c r="G12" s="52"/>
      <c r="H12" s="52"/>
      <c r="I12" s="52"/>
      <c r="J12" s="53"/>
      <c r="K12" s="581" t="s">
        <v>44</v>
      </c>
      <c r="L12" s="580" t="s">
        <v>145</v>
      </c>
      <c r="M12" s="577" t="s">
        <v>146</v>
      </c>
      <c r="N12" s="577"/>
      <c r="O12" s="577"/>
      <c r="P12" s="577"/>
      <c r="Q12" s="577"/>
      <c r="R12" s="577"/>
      <c r="S12" s="577"/>
      <c r="T12" s="577"/>
      <c r="U12" s="577"/>
      <c r="V12" s="577"/>
      <c r="W12" s="56"/>
      <c r="X12" s="565" t="s">
        <v>113</v>
      </c>
      <c r="Y12" s="578"/>
      <c r="Z12" s="561" t="s">
        <v>113</v>
      </c>
      <c r="AA12" s="562"/>
      <c r="AB12" s="565" t="s">
        <v>113</v>
      </c>
      <c r="AC12" s="566"/>
    </row>
    <row r="13" spans="1:29" ht="21.75" customHeight="1" x14ac:dyDescent="0.3">
      <c r="A13" s="52"/>
      <c r="B13" s="52"/>
      <c r="C13" s="52"/>
      <c r="D13" s="52"/>
      <c r="E13" s="52"/>
      <c r="F13" s="52"/>
      <c r="G13" s="52"/>
      <c r="H13" s="52"/>
      <c r="I13" s="52"/>
      <c r="J13" s="53"/>
      <c r="K13" s="581"/>
      <c r="L13" s="580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6"/>
      <c r="X13" s="567" t="s">
        <v>45</v>
      </c>
      <c r="Y13" s="579"/>
      <c r="Z13" s="563" t="s">
        <v>261</v>
      </c>
      <c r="AA13" s="564"/>
      <c r="AB13" s="567" t="s">
        <v>262</v>
      </c>
      <c r="AC13" s="568"/>
    </row>
    <row r="14" spans="1:29" ht="127.5" customHeight="1" x14ac:dyDescent="0.3">
      <c r="A14" s="55"/>
      <c r="B14" s="54"/>
      <c r="C14" s="54" t="s">
        <v>147</v>
      </c>
      <c r="D14" s="54" t="s">
        <v>148</v>
      </c>
      <c r="E14" s="54" t="s">
        <v>149</v>
      </c>
      <c r="F14" s="54" t="s">
        <v>150</v>
      </c>
      <c r="G14" s="54" t="s">
        <v>151</v>
      </c>
      <c r="H14" s="54"/>
      <c r="I14" s="54"/>
      <c r="J14" s="56" t="s">
        <v>152</v>
      </c>
      <c r="K14" s="581"/>
      <c r="L14" s="580"/>
      <c r="M14" s="165" t="s">
        <v>153</v>
      </c>
      <c r="N14" s="165" t="s">
        <v>114</v>
      </c>
      <c r="O14" s="165" t="s">
        <v>115</v>
      </c>
      <c r="P14" s="575" t="s">
        <v>154</v>
      </c>
      <c r="Q14" s="575"/>
      <c r="R14" s="575"/>
      <c r="S14" s="575"/>
      <c r="T14" s="575"/>
      <c r="U14" s="575"/>
      <c r="V14" s="165" t="s">
        <v>155</v>
      </c>
      <c r="W14" s="56" t="s">
        <v>156</v>
      </c>
      <c r="X14" s="120" t="s">
        <v>116</v>
      </c>
      <c r="Y14" s="121" t="s">
        <v>117</v>
      </c>
      <c r="Z14" s="113" t="s">
        <v>116</v>
      </c>
      <c r="AA14" s="114" t="s">
        <v>117</v>
      </c>
      <c r="AB14" s="120" t="s">
        <v>116</v>
      </c>
      <c r="AC14" s="121" t="s">
        <v>117</v>
      </c>
    </row>
    <row r="15" spans="1:29" ht="18.75" customHeight="1" thickBot="1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166">
        <v>1</v>
      </c>
      <c r="L15" s="297">
        <v>2</v>
      </c>
      <c r="M15" s="167">
        <v>3</v>
      </c>
      <c r="N15" s="167">
        <v>4</v>
      </c>
      <c r="O15" s="167">
        <v>5</v>
      </c>
      <c r="P15" s="576">
        <v>6</v>
      </c>
      <c r="Q15" s="576"/>
      <c r="R15" s="576"/>
      <c r="S15" s="576"/>
      <c r="T15" s="576"/>
      <c r="U15" s="576"/>
      <c r="V15" s="167">
        <v>7</v>
      </c>
      <c r="W15" s="98"/>
      <c r="X15" s="122">
        <v>8</v>
      </c>
      <c r="Y15" s="123">
        <v>9</v>
      </c>
      <c r="Z15" s="115">
        <v>8</v>
      </c>
      <c r="AA15" s="116">
        <v>9</v>
      </c>
      <c r="AB15" s="122">
        <v>8</v>
      </c>
      <c r="AC15" s="123">
        <v>9</v>
      </c>
    </row>
    <row r="16" spans="1:29" s="160" customFormat="1" ht="84" thickBot="1" x14ac:dyDescent="0.3">
      <c r="A16" s="159"/>
      <c r="B16" s="583">
        <v>502</v>
      </c>
      <c r="C16" s="583"/>
      <c r="D16" s="583"/>
      <c r="E16" s="583"/>
      <c r="F16" s="583"/>
      <c r="G16" s="583"/>
      <c r="H16" s="583"/>
      <c r="I16" s="583"/>
      <c r="J16" s="583"/>
      <c r="K16" s="156">
        <v>1</v>
      </c>
      <c r="L16" s="298" t="s">
        <v>34</v>
      </c>
      <c r="M16" s="275">
        <v>611</v>
      </c>
      <c r="N16" s="276"/>
      <c r="O16" s="276"/>
      <c r="P16" s="277"/>
      <c r="Q16" s="277"/>
      <c r="R16" s="277"/>
      <c r="S16" s="277"/>
      <c r="T16" s="277"/>
      <c r="U16" s="277"/>
      <c r="V16" s="275"/>
      <c r="W16" s="145"/>
      <c r="X16" s="263">
        <f>X17+X67+X75+X85+X116+X127+X135+X147</f>
        <v>12448442.459999999</v>
      </c>
      <c r="Y16" s="264">
        <f>Y17+Y67+Y75+Y85+Y116+Y127+Y135+Y147+Y141</f>
        <v>918792.46</v>
      </c>
      <c r="Z16" s="265">
        <f>Z17+Z67+Z75+Z85+Z116+Z127+Z135+Z147</f>
        <v>12686222.189999999</v>
      </c>
      <c r="AA16" s="266">
        <f>AA17+AA67+AA75+AA85+AA116+AA127+AA135+AA147+AA141</f>
        <v>734339.94</v>
      </c>
      <c r="AB16" s="263">
        <f>AB17+AB67+AB75+AB85+AB116+AB127+AB135+AB147</f>
        <v>13042719.199999999</v>
      </c>
      <c r="AC16" s="264">
        <f>AC17+AC67+AC75+AC85+AC116+AC127+AC135+AC147+AC141</f>
        <v>680578.61</v>
      </c>
    </row>
    <row r="17" spans="1:29" s="172" customFormat="1" ht="28.5" thickBot="1" x14ac:dyDescent="0.3">
      <c r="A17" s="159"/>
      <c r="B17" s="583">
        <v>100</v>
      </c>
      <c r="C17" s="583"/>
      <c r="D17" s="583"/>
      <c r="E17" s="583"/>
      <c r="F17" s="583"/>
      <c r="G17" s="583"/>
      <c r="H17" s="583"/>
      <c r="I17" s="583"/>
      <c r="J17" s="583"/>
      <c r="K17" s="171"/>
      <c r="L17" s="299" t="s">
        <v>118</v>
      </c>
      <c r="M17" s="278">
        <v>611</v>
      </c>
      <c r="N17" s="279">
        <v>1</v>
      </c>
      <c r="O17" s="279"/>
      <c r="P17" s="280"/>
      <c r="Q17" s="280"/>
      <c r="R17" s="280"/>
      <c r="S17" s="280"/>
      <c r="T17" s="280"/>
      <c r="U17" s="280"/>
      <c r="V17" s="278"/>
      <c r="W17" s="145"/>
      <c r="X17" s="267">
        <f t="shared" ref="X17:AC17" si="0">X18+X25+X33+X40</f>
        <v>7244909.5599999996</v>
      </c>
      <c r="Y17" s="268">
        <f t="shared" si="0"/>
        <v>741784.46</v>
      </c>
      <c r="Z17" s="267">
        <f t="shared" si="0"/>
        <v>6276698.0499999998</v>
      </c>
      <c r="AA17" s="268">
        <f t="shared" si="0"/>
        <v>557331.93999999994</v>
      </c>
      <c r="AB17" s="267">
        <f t="shared" si="0"/>
        <v>6106695.71</v>
      </c>
      <c r="AC17" s="268">
        <f t="shared" si="0"/>
        <v>503570.61</v>
      </c>
    </row>
    <row r="18" spans="1:29" s="162" customFormat="1" ht="84" thickBot="1" x14ac:dyDescent="0.3">
      <c r="A18" s="161"/>
      <c r="B18" s="146"/>
      <c r="C18" s="147"/>
      <c r="D18" s="572">
        <v>102</v>
      </c>
      <c r="E18" s="572"/>
      <c r="F18" s="572"/>
      <c r="G18" s="572"/>
      <c r="H18" s="572"/>
      <c r="I18" s="572"/>
      <c r="J18" s="572"/>
      <c r="K18" s="156"/>
      <c r="L18" s="298" t="s">
        <v>119</v>
      </c>
      <c r="M18" s="275">
        <v>611</v>
      </c>
      <c r="N18" s="276">
        <v>1</v>
      </c>
      <c r="O18" s="276">
        <v>2</v>
      </c>
      <c r="P18" s="277"/>
      <c r="Q18" s="277"/>
      <c r="R18" s="277"/>
      <c r="S18" s="277"/>
      <c r="T18" s="277"/>
      <c r="U18" s="277"/>
      <c r="V18" s="275"/>
      <c r="W18" s="148"/>
      <c r="X18" s="263">
        <f t="shared" ref="X18:AC19" si="1">X19</f>
        <v>750000</v>
      </c>
      <c r="Y18" s="264">
        <f t="shared" si="1"/>
        <v>0</v>
      </c>
      <c r="Z18" s="265">
        <f t="shared" si="1"/>
        <v>750000</v>
      </c>
      <c r="AA18" s="266">
        <f t="shared" si="1"/>
        <v>0</v>
      </c>
      <c r="AB18" s="263">
        <f t="shared" si="1"/>
        <v>750000</v>
      </c>
      <c r="AC18" s="264">
        <f t="shared" si="1"/>
        <v>0</v>
      </c>
    </row>
    <row r="19" spans="1:29" s="160" customFormat="1" ht="167.25" thickBot="1" x14ac:dyDescent="0.3">
      <c r="A19" s="159"/>
      <c r="B19" s="149"/>
      <c r="C19" s="149"/>
      <c r="D19" s="150"/>
      <c r="E19" s="583" t="s">
        <v>157</v>
      </c>
      <c r="F19" s="583"/>
      <c r="G19" s="583"/>
      <c r="H19" s="583"/>
      <c r="I19" s="583"/>
      <c r="J19" s="583"/>
      <c r="K19" s="156"/>
      <c r="L19" s="298" t="s">
        <v>278</v>
      </c>
      <c r="M19" s="275">
        <v>611</v>
      </c>
      <c r="N19" s="276">
        <v>1</v>
      </c>
      <c r="O19" s="276">
        <v>2</v>
      </c>
      <c r="P19" s="277" t="s">
        <v>12</v>
      </c>
      <c r="Q19" s="277" t="s">
        <v>158</v>
      </c>
      <c r="R19" s="277" t="s">
        <v>48</v>
      </c>
      <c r="S19" s="277" t="s">
        <v>158</v>
      </c>
      <c r="T19" s="277" t="s">
        <v>32</v>
      </c>
      <c r="U19" s="277" t="s">
        <v>158</v>
      </c>
      <c r="V19" s="275"/>
      <c r="W19" s="145"/>
      <c r="X19" s="263">
        <f t="shared" si="1"/>
        <v>750000</v>
      </c>
      <c r="Y19" s="264">
        <f t="shared" si="1"/>
        <v>0</v>
      </c>
      <c r="Z19" s="265">
        <f t="shared" si="1"/>
        <v>750000</v>
      </c>
      <c r="AA19" s="266">
        <f t="shared" si="1"/>
        <v>0</v>
      </c>
      <c r="AB19" s="263">
        <f t="shared" si="1"/>
        <v>750000</v>
      </c>
      <c r="AC19" s="264">
        <f t="shared" si="1"/>
        <v>0</v>
      </c>
    </row>
    <row r="20" spans="1:29" s="160" customFormat="1" ht="111.75" thickBot="1" x14ac:dyDescent="0.3">
      <c r="A20" s="159"/>
      <c r="B20" s="149"/>
      <c r="C20" s="149"/>
      <c r="D20" s="151"/>
      <c r="E20" s="152"/>
      <c r="F20" s="583" t="s">
        <v>159</v>
      </c>
      <c r="G20" s="583"/>
      <c r="H20" s="583"/>
      <c r="I20" s="583"/>
      <c r="J20" s="583"/>
      <c r="K20" s="156"/>
      <c r="L20" s="298" t="s">
        <v>281</v>
      </c>
      <c r="M20" s="275">
        <v>611</v>
      </c>
      <c r="N20" s="276">
        <v>1</v>
      </c>
      <c r="O20" s="276">
        <v>2</v>
      </c>
      <c r="P20" s="277" t="s">
        <v>12</v>
      </c>
      <c r="Q20" s="277" t="s">
        <v>160</v>
      </c>
      <c r="R20" s="277" t="s">
        <v>48</v>
      </c>
      <c r="S20" s="277" t="s">
        <v>158</v>
      </c>
      <c r="T20" s="277" t="s">
        <v>32</v>
      </c>
      <c r="U20" s="277" t="s">
        <v>158</v>
      </c>
      <c r="V20" s="275"/>
      <c r="W20" s="145"/>
      <c r="X20" s="263">
        <f t="shared" ref="X20:Y20" si="2">X22</f>
        <v>750000</v>
      </c>
      <c r="Y20" s="264">
        <f t="shared" si="2"/>
        <v>0</v>
      </c>
      <c r="Z20" s="265">
        <f t="shared" ref="Z20:AA20" si="3">Z22</f>
        <v>750000</v>
      </c>
      <c r="AA20" s="266">
        <f t="shared" si="3"/>
        <v>0</v>
      </c>
      <c r="AB20" s="263">
        <f t="shared" ref="AB20:AC20" si="4">AB22</f>
        <v>750000</v>
      </c>
      <c r="AC20" s="264">
        <f t="shared" si="4"/>
        <v>0</v>
      </c>
    </row>
    <row r="21" spans="1:29" s="160" customFormat="1" ht="84" thickBot="1" x14ac:dyDescent="0.3">
      <c r="A21" s="159"/>
      <c r="B21" s="149"/>
      <c r="C21" s="149"/>
      <c r="D21" s="151"/>
      <c r="E21" s="152"/>
      <c r="F21" s="152"/>
      <c r="G21" s="152"/>
      <c r="H21" s="152"/>
      <c r="I21" s="152"/>
      <c r="J21" s="152"/>
      <c r="K21" s="156"/>
      <c r="L21" s="298" t="s">
        <v>161</v>
      </c>
      <c r="M21" s="275">
        <v>611</v>
      </c>
      <c r="N21" s="276">
        <v>1</v>
      </c>
      <c r="O21" s="276">
        <v>2</v>
      </c>
      <c r="P21" s="277" t="s">
        <v>12</v>
      </c>
      <c r="Q21" s="277" t="s">
        <v>160</v>
      </c>
      <c r="R21" s="277" t="s">
        <v>9</v>
      </c>
      <c r="S21" s="277" t="s">
        <v>158</v>
      </c>
      <c r="T21" s="277" t="s">
        <v>32</v>
      </c>
      <c r="U21" s="277" t="s">
        <v>158</v>
      </c>
      <c r="V21" s="275"/>
      <c r="W21" s="145"/>
      <c r="X21" s="263">
        <f t="shared" ref="X21:AC21" si="5">X22</f>
        <v>750000</v>
      </c>
      <c r="Y21" s="264">
        <f t="shared" si="5"/>
        <v>0</v>
      </c>
      <c r="Z21" s="265">
        <f t="shared" si="5"/>
        <v>750000</v>
      </c>
      <c r="AA21" s="266">
        <f t="shared" si="5"/>
        <v>0</v>
      </c>
      <c r="AB21" s="263">
        <f t="shared" si="5"/>
        <v>750000</v>
      </c>
      <c r="AC21" s="264">
        <f t="shared" si="5"/>
        <v>0</v>
      </c>
    </row>
    <row r="22" spans="1:29" s="160" customFormat="1" ht="56.25" thickBot="1" x14ac:dyDescent="0.3">
      <c r="A22" s="159"/>
      <c r="B22" s="149"/>
      <c r="C22" s="149"/>
      <c r="D22" s="151"/>
      <c r="E22" s="149"/>
      <c r="F22" s="152"/>
      <c r="G22" s="583" t="s">
        <v>162</v>
      </c>
      <c r="H22" s="583"/>
      <c r="I22" s="583"/>
      <c r="J22" s="583"/>
      <c r="K22" s="156"/>
      <c r="L22" s="298" t="s">
        <v>163</v>
      </c>
      <c r="M22" s="275">
        <v>611</v>
      </c>
      <c r="N22" s="276">
        <v>1</v>
      </c>
      <c r="O22" s="276">
        <v>2</v>
      </c>
      <c r="P22" s="277" t="s">
        <v>12</v>
      </c>
      <c r="Q22" s="277" t="s">
        <v>160</v>
      </c>
      <c r="R22" s="277" t="s">
        <v>9</v>
      </c>
      <c r="S22" s="277" t="s">
        <v>26</v>
      </c>
      <c r="T22" s="277" t="s">
        <v>164</v>
      </c>
      <c r="U22" s="277" t="s">
        <v>158</v>
      </c>
      <c r="V22" s="275"/>
      <c r="W22" s="145"/>
      <c r="X22" s="263">
        <f t="shared" ref="X22:Y22" si="6">X24</f>
        <v>750000</v>
      </c>
      <c r="Y22" s="264">
        <f t="shared" si="6"/>
        <v>0</v>
      </c>
      <c r="Z22" s="265">
        <f t="shared" ref="Z22:AA22" si="7">Z24</f>
        <v>750000</v>
      </c>
      <c r="AA22" s="266">
        <f t="shared" si="7"/>
        <v>0</v>
      </c>
      <c r="AB22" s="263">
        <f t="shared" ref="AB22:AC22" si="8">AB24</f>
        <v>750000</v>
      </c>
      <c r="AC22" s="264">
        <f t="shared" si="8"/>
        <v>0</v>
      </c>
    </row>
    <row r="23" spans="1:29" s="160" customFormat="1" ht="139.5" thickBot="1" x14ac:dyDescent="0.3">
      <c r="A23" s="159"/>
      <c r="B23" s="149"/>
      <c r="C23" s="149"/>
      <c r="D23" s="151"/>
      <c r="E23" s="149"/>
      <c r="F23" s="152"/>
      <c r="G23" s="152"/>
      <c r="H23" s="152"/>
      <c r="I23" s="152"/>
      <c r="J23" s="152"/>
      <c r="K23" s="156"/>
      <c r="L23" s="298" t="s">
        <v>165</v>
      </c>
      <c r="M23" s="275">
        <v>611</v>
      </c>
      <c r="N23" s="276">
        <v>1</v>
      </c>
      <c r="O23" s="276">
        <v>2</v>
      </c>
      <c r="P23" s="277" t="s">
        <v>12</v>
      </c>
      <c r="Q23" s="277" t="s">
        <v>160</v>
      </c>
      <c r="R23" s="277" t="s">
        <v>9</v>
      </c>
      <c r="S23" s="277" t="s">
        <v>26</v>
      </c>
      <c r="T23" s="277" t="s">
        <v>164</v>
      </c>
      <c r="U23" s="277" t="s">
        <v>158</v>
      </c>
      <c r="V23" s="275">
        <v>100</v>
      </c>
      <c r="W23" s="145"/>
      <c r="X23" s="263">
        <f t="shared" ref="X23:AC23" si="9">X24</f>
        <v>750000</v>
      </c>
      <c r="Y23" s="264">
        <f t="shared" si="9"/>
        <v>0</v>
      </c>
      <c r="Z23" s="265">
        <f t="shared" si="9"/>
        <v>750000</v>
      </c>
      <c r="AA23" s="266">
        <f t="shared" si="9"/>
        <v>0</v>
      </c>
      <c r="AB23" s="263">
        <f t="shared" si="9"/>
        <v>750000</v>
      </c>
      <c r="AC23" s="264">
        <f t="shared" si="9"/>
        <v>0</v>
      </c>
    </row>
    <row r="24" spans="1:29" s="160" customFormat="1" ht="56.25" thickBot="1" x14ac:dyDescent="0.3">
      <c r="A24" s="159"/>
      <c r="B24" s="149"/>
      <c r="C24" s="149"/>
      <c r="D24" s="151"/>
      <c r="E24" s="149"/>
      <c r="F24" s="149"/>
      <c r="G24" s="152"/>
      <c r="H24" s="583">
        <v>120</v>
      </c>
      <c r="I24" s="583"/>
      <c r="J24" s="583"/>
      <c r="K24" s="156"/>
      <c r="L24" s="298" t="s">
        <v>166</v>
      </c>
      <c r="M24" s="275">
        <v>611</v>
      </c>
      <c r="N24" s="276">
        <v>1</v>
      </c>
      <c r="O24" s="276">
        <v>2</v>
      </c>
      <c r="P24" s="277" t="s">
        <v>12</v>
      </c>
      <c r="Q24" s="277" t="s">
        <v>160</v>
      </c>
      <c r="R24" s="277" t="s">
        <v>9</v>
      </c>
      <c r="S24" s="277" t="s">
        <v>26</v>
      </c>
      <c r="T24" s="277" t="s">
        <v>164</v>
      </c>
      <c r="U24" s="277" t="s">
        <v>158</v>
      </c>
      <c r="V24" s="275">
        <v>120</v>
      </c>
      <c r="W24" s="145"/>
      <c r="X24" s="263">
        <v>750000</v>
      </c>
      <c r="Y24" s="264">
        <v>0</v>
      </c>
      <c r="Z24" s="265">
        <v>750000</v>
      </c>
      <c r="AA24" s="266">
        <v>0</v>
      </c>
      <c r="AB24" s="263">
        <v>750000</v>
      </c>
      <c r="AC24" s="264">
        <v>0</v>
      </c>
    </row>
    <row r="25" spans="1:29" s="162" customFormat="1" ht="111.75" thickBot="1" x14ac:dyDescent="0.3">
      <c r="A25" s="161"/>
      <c r="B25" s="146"/>
      <c r="C25" s="147"/>
      <c r="D25" s="572">
        <v>104</v>
      </c>
      <c r="E25" s="572"/>
      <c r="F25" s="572"/>
      <c r="G25" s="572"/>
      <c r="H25" s="572"/>
      <c r="I25" s="572"/>
      <c r="J25" s="572"/>
      <c r="K25" s="156"/>
      <c r="L25" s="298" t="s">
        <v>167</v>
      </c>
      <c r="M25" s="275">
        <v>611</v>
      </c>
      <c r="N25" s="276">
        <v>1</v>
      </c>
      <c r="O25" s="276">
        <v>4</v>
      </c>
      <c r="P25" s="277"/>
      <c r="Q25" s="277"/>
      <c r="R25" s="277"/>
      <c r="S25" s="277"/>
      <c r="T25" s="277"/>
      <c r="U25" s="277"/>
      <c r="V25" s="275"/>
      <c r="W25" s="148"/>
      <c r="X25" s="263">
        <f t="shared" ref="X25:AC26" si="10">X26</f>
        <v>2433300</v>
      </c>
      <c r="Y25" s="264">
        <f t="shared" si="10"/>
        <v>0</v>
      </c>
      <c r="Z25" s="265">
        <f t="shared" si="10"/>
        <v>2433300</v>
      </c>
      <c r="AA25" s="266">
        <f t="shared" si="10"/>
        <v>0</v>
      </c>
      <c r="AB25" s="263">
        <f t="shared" si="10"/>
        <v>2433300</v>
      </c>
      <c r="AC25" s="264">
        <f t="shared" si="10"/>
        <v>0</v>
      </c>
    </row>
    <row r="26" spans="1:29" s="160" customFormat="1" ht="167.25" thickBot="1" x14ac:dyDescent="0.3">
      <c r="A26" s="159"/>
      <c r="B26" s="149"/>
      <c r="C26" s="149"/>
      <c r="D26" s="150"/>
      <c r="E26" s="583" t="s">
        <v>157</v>
      </c>
      <c r="F26" s="583"/>
      <c r="G26" s="583"/>
      <c r="H26" s="583"/>
      <c r="I26" s="583"/>
      <c r="J26" s="583"/>
      <c r="K26" s="156"/>
      <c r="L26" s="298" t="s">
        <v>278</v>
      </c>
      <c r="M26" s="275">
        <v>611</v>
      </c>
      <c r="N26" s="276">
        <v>1</v>
      </c>
      <c r="O26" s="276">
        <v>4</v>
      </c>
      <c r="P26" s="277" t="s">
        <v>12</v>
      </c>
      <c r="Q26" s="277" t="s">
        <v>158</v>
      </c>
      <c r="R26" s="277" t="s">
        <v>48</v>
      </c>
      <c r="S26" s="277" t="s">
        <v>158</v>
      </c>
      <c r="T26" s="277" t="s">
        <v>32</v>
      </c>
      <c r="U26" s="277" t="s">
        <v>158</v>
      </c>
      <c r="V26" s="275"/>
      <c r="W26" s="145"/>
      <c r="X26" s="263">
        <f t="shared" si="10"/>
        <v>2433300</v>
      </c>
      <c r="Y26" s="264">
        <f t="shared" si="10"/>
        <v>0</v>
      </c>
      <c r="Z26" s="265">
        <f t="shared" si="10"/>
        <v>2433300</v>
      </c>
      <c r="AA26" s="266">
        <f t="shared" si="10"/>
        <v>0</v>
      </c>
      <c r="AB26" s="263">
        <f t="shared" si="10"/>
        <v>2433300</v>
      </c>
      <c r="AC26" s="264">
        <f t="shared" si="10"/>
        <v>0</v>
      </c>
    </row>
    <row r="27" spans="1:29" s="160" customFormat="1" ht="111.75" thickBot="1" x14ac:dyDescent="0.3">
      <c r="A27" s="159"/>
      <c r="B27" s="149"/>
      <c r="C27" s="149"/>
      <c r="D27" s="151"/>
      <c r="E27" s="152"/>
      <c r="F27" s="583" t="s">
        <v>159</v>
      </c>
      <c r="G27" s="583"/>
      <c r="H27" s="583"/>
      <c r="I27" s="583"/>
      <c r="J27" s="583"/>
      <c r="K27" s="156"/>
      <c r="L27" s="298" t="s">
        <v>281</v>
      </c>
      <c r="M27" s="275">
        <v>611</v>
      </c>
      <c r="N27" s="276">
        <v>1</v>
      </c>
      <c r="O27" s="276">
        <v>4</v>
      </c>
      <c r="P27" s="277" t="s">
        <v>12</v>
      </c>
      <c r="Q27" s="277" t="s">
        <v>160</v>
      </c>
      <c r="R27" s="277" t="s">
        <v>48</v>
      </c>
      <c r="S27" s="277" t="s">
        <v>158</v>
      </c>
      <c r="T27" s="277" t="s">
        <v>32</v>
      </c>
      <c r="U27" s="277" t="s">
        <v>158</v>
      </c>
      <c r="V27" s="275"/>
      <c r="W27" s="145"/>
      <c r="X27" s="263">
        <f>X28+X31</f>
        <v>2433300</v>
      </c>
      <c r="Y27" s="264">
        <v>0</v>
      </c>
      <c r="Z27" s="265">
        <f>Z28+Z31</f>
        <v>2433300</v>
      </c>
      <c r="AA27" s="266">
        <v>0</v>
      </c>
      <c r="AB27" s="263">
        <f>AB28+AB31</f>
        <v>2433300</v>
      </c>
      <c r="AC27" s="264">
        <v>0</v>
      </c>
    </row>
    <row r="28" spans="1:29" s="160" customFormat="1" ht="56.25" thickBot="1" x14ac:dyDescent="0.3">
      <c r="A28" s="159"/>
      <c r="B28" s="149"/>
      <c r="C28" s="149"/>
      <c r="D28" s="151"/>
      <c r="E28" s="149"/>
      <c r="F28" s="149"/>
      <c r="G28" s="152"/>
      <c r="H28" s="152"/>
      <c r="I28" s="152"/>
      <c r="J28" s="152"/>
      <c r="K28" s="156"/>
      <c r="L28" s="298" t="s">
        <v>163</v>
      </c>
      <c r="M28" s="275">
        <v>611</v>
      </c>
      <c r="N28" s="276">
        <v>1</v>
      </c>
      <c r="O28" s="276">
        <v>4</v>
      </c>
      <c r="P28" s="277" t="s">
        <v>12</v>
      </c>
      <c r="Q28" s="277" t="s">
        <v>160</v>
      </c>
      <c r="R28" s="277" t="s">
        <v>9</v>
      </c>
      <c r="S28" s="277" t="s">
        <v>26</v>
      </c>
      <c r="T28" s="277" t="s">
        <v>164</v>
      </c>
      <c r="U28" s="277" t="s">
        <v>158</v>
      </c>
      <c r="V28" s="275"/>
      <c r="W28" s="145"/>
      <c r="X28" s="263">
        <f>X29</f>
        <v>2113865.4899594998</v>
      </c>
      <c r="Y28" s="264">
        <v>0</v>
      </c>
      <c r="Z28" s="265">
        <f>Z29</f>
        <v>2113865.4899594998</v>
      </c>
      <c r="AA28" s="266">
        <v>0</v>
      </c>
      <c r="AB28" s="263">
        <f>AB29</f>
        <v>2113865.4899594998</v>
      </c>
      <c r="AC28" s="264">
        <v>0</v>
      </c>
    </row>
    <row r="29" spans="1:29" s="160" customFormat="1" ht="139.5" thickBot="1" x14ac:dyDescent="0.3">
      <c r="A29" s="159"/>
      <c r="B29" s="149"/>
      <c r="C29" s="149"/>
      <c r="D29" s="151"/>
      <c r="E29" s="149"/>
      <c r="F29" s="149"/>
      <c r="G29" s="152"/>
      <c r="H29" s="152"/>
      <c r="I29" s="152"/>
      <c r="J29" s="152"/>
      <c r="K29" s="156"/>
      <c r="L29" s="298" t="s">
        <v>165</v>
      </c>
      <c r="M29" s="275">
        <v>611</v>
      </c>
      <c r="N29" s="276">
        <v>1</v>
      </c>
      <c r="O29" s="276">
        <v>4</v>
      </c>
      <c r="P29" s="277" t="s">
        <v>12</v>
      </c>
      <c r="Q29" s="277" t="s">
        <v>160</v>
      </c>
      <c r="R29" s="277" t="s">
        <v>9</v>
      </c>
      <c r="S29" s="277" t="s">
        <v>26</v>
      </c>
      <c r="T29" s="277" t="s">
        <v>164</v>
      </c>
      <c r="U29" s="277" t="s">
        <v>158</v>
      </c>
      <c r="V29" s="275">
        <v>100</v>
      </c>
      <c r="W29" s="145"/>
      <c r="X29" s="263">
        <f>X30</f>
        <v>2113865.4899594998</v>
      </c>
      <c r="Y29" s="264">
        <f>Y30</f>
        <v>0</v>
      </c>
      <c r="Z29" s="265">
        <f>Z30</f>
        <v>2113865.4899594998</v>
      </c>
      <c r="AA29" s="266">
        <f>AA30</f>
        <v>0</v>
      </c>
      <c r="AB29" s="263">
        <f>AB30</f>
        <v>2113865.4899594998</v>
      </c>
      <c r="AC29" s="264">
        <f>AC30</f>
        <v>0</v>
      </c>
    </row>
    <row r="30" spans="1:29" s="160" customFormat="1" ht="56.25" thickBot="1" x14ac:dyDescent="0.3">
      <c r="A30" s="159"/>
      <c r="B30" s="149"/>
      <c r="C30" s="149"/>
      <c r="D30" s="151"/>
      <c r="E30" s="149"/>
      <c r="F30" s="149"/>
      <c r="G30" s="152"/>
      <c r="H30" s="583">
        <v>240</v>
      </c>
      <c r="I30" s="583"/>
      <c r="J30" s="583"/>
      <c r="K30" s="156"/>
      <c r="L30" s="298" t="s">
        <v>166</v>
      </c>
      <c r="M30" s="275">
        <v>611</v>
      </c>
      <c r="N30" s="276">
        <v>1</v>
      </c>
      <c r="O30" s="276">
        <v>4</v>
      </c>
      <c r="P30" s="277" t="s">
        <v>12</v>
      </c>
      <c r="Q30" s="277" t="s">
        <v>160</v>
      </c>
      <c r="R30" s="277" t="s">
        <v>9</v>
      </c>
      <c r="S30" s="277" t="s">
        <v>26</v>
      </c>
      <c r="T30" s="277" t="s">
        <v>164</v>
      </c>
      <c r="U30" s="277" t="s">
        <v>158</v>
      </c>
      <c r="V30" s="275">
        <v>120</v>
      </c>
      <c r="W30" s="145"/>
      <c r="X30" s="263">
        <f>2863865.4899595-750000</f>
        <v>2113865.4899594998</v>
      </c>
      <c r="Y30" s="264">
        <v>0</v>
      </c>
      <c r="Z30" s="265">
        <f>2863865.4899595-750000</f>
        <v>2113865.4899594998</v>
      </c>
      <c r="AA30" s="266">
        <v>0</v>
      </c>
      <c r="AB30" s="263">
        <f>2863865.4899595-750000</f>
        <v>2113865.4899594998</v>
      </c>
      <c r="AC30" s="264">
        <v>0</v>
      </c>
    </row>
    <row r="31" spans="1:29" s="160" customFormat="1" ht="56.25" thickBot="1" x14ac:dyDescent="0.3">
      <c r="A31" s="159"/>
      <c r="B31" s="149"/>
      <c r="C31" s="149"/>
      <c r="D31" s="151"/>
      <c r="E31" s="149"/>
      <c r="F31" s="149"/>
      <c r="G31" s="152"/>
      <c r="H31" s="152"/>
      <c r="I31" s="152"/>
      <c r="J31" s="152"/>
      <c r="K31" s="156"/>
      <c r="L31" s="298" t="s">
        <v>168</v>
      </c>
      <c r="M31" s="275">
        <v>611</v>
      </c>
      <c r="N31" s="276">
        <v>1</v>
      </c>
      <c r="O31" s="276">
        <v>4</v>
      </c>
      <c r="P31" s="277" t="s">
        <v>12</v>
      </c>
      <c r="Q31" s="277" t="s">
        <v>160</v>
      </c>
      <c r="R31" s="277" t="s">
        <v>9</v>
      </c>
      <c r="S31" s="277" t="s">
        <v>26</v>
      </c>
      <c r="T31" s="277" t="s">
        <v>164</v>
      </c>
      <c r="U31" s="277" t="s">
        <v>158</v>
      </c>
      <c r="V31" s="275">
        <v>200</v>
      </c>
      <c r="W31" s="145"/>
      <c r="X31" s="263">
        <f>X32</f>
        <v>319434.5100405002</v>
      </c>
      <c r="Y31" s="264">
        <v>0</v>
      </c>
      <c r="Z31" s="265">
        <f>Z32</f>
        <v>319434.5100405002</v>
      </c>
      <c r="AA31" s="266">
        <v>0</v>
      </c>
      <c r="AB31" s="263">
        <f>AB32</f>
        <v>319434.5100405002</v>
      </c>
      <c r="AC31" s="264">
        <v>0</v>
      </c>
    </row>
    <row r="32" spans="1:29" s="160" customFormat="1" ht="84" thickBot="1" x14ac:dyDescent="0.3">
      <c r="A32" s="159"/>
      <c r="B32" s="149"/>
      <c r="C32" s="149"/>
      <c r="D32" s="151"/>
      <c r="E32" s="149"/>
      <c r="F32" s="149"/>
      <c r="G32" s="152"/>
      <c r="H32" s="152"/>
      <c r="I32" s="152"/>
      <c r="J32" s="152"/>
      <c r="K32" s="156"/>
      <c r="L32" s="298" t="s">
        <v>169</v>
      </c>
      <c r="M32" s="275">
        <v>611</v>
      </c>
      <c r="N32" s="276">
        <v>1</v>
      </c>
      <c r="O32" s="276">
        <v>4</v>
      </c>
      <c r="P32" s="277" t="s">
        <v>12</v>
      </c>
      <c r="Q32" s="277" t="s">
        <v>160</v>
      </c>
      <c r="R32" s="277" t="s">
        <v>9</v>
      </c>
      <c r="S32" s="277" t="s">
        <v>26</v>
      </c>
      <c r="T32" s="277" t="s">
        <v>164</v>
      </c>
      <c r="U32" s="277" t="s">
        <v>158</v>
      </c>
      <c r="V32" s="275">
        <v>240</v>
      </c>
      <c r="W32" s="145"/>
      <c r="X32" s="263">
        <v>319434.5100405002</v>
      </c>
      <c r="Y32" s="264">
        <v>0</v>
      </c>
      <c r="Z32" s="265">
        <v>319434.5100405002</v>
      </c>
      <c r="AA32" s="266">
        <v>0</v>
      </c>
      <c r="AB32" s="263">
        <v>319434.5100405002</v>
      </c>
      <c r="AC32" s="264">
        <v>0</v>
      </c>
    </row>
    <row r="33" spans="1:29" s="162" customFormat="1" ht="28.5" thickBot="1" x14ac:dyDescent="0.3">
      <c r="A33" s="161"/>
      <c r="B33" s="146"/>
      <c r="C33" s="146"/>
      <c r="D33" s="153"/>
      <c r="E33" s="146"/>
      <c r="F33" s="146"/>
      <c r="G33" s="147"/>
      <c r="H33" s="147"/>
      <c r="I33" s="147"/>
      <c r="J33" s="147"/>
      <c r="K33" s="156"/>
      <c r="L33" s="298" t="s">
        <v>121</v>
      </c>
      <c r="M33" s="275">
        <v>611</v>
      </c>
      <c r="N33" s="276">
        <v>1</v>
      </c>
      <c r="O33" s="276">
        <v>11</v>
      </c>
      <c r="P33" s="277"/>
      <c r="Q33" s="277"/>
      <c r="R33" s="277"/>
      <c r="S33" s="277"/>
      <c r="T33" s="277"/>
      <c r="U33" s="277"/>
      <c r="V33" s="275"/>
      <c r="W33" s="148"/>
      <c r="X33" s="263">
        <f t="shared" ref="X33:AC34" si="11">X34</f>
        <v>100000</v>
      </c>
      <c r="Y33" s="264">
        <f t="shared" si="11"/>
        <v>0</v>
      </c>
      <c r="Z33" s="265">
        <f t="shared" si="11"/>
        <v>100000</v>
      </c>
      <c r="AA33" s="266">
        <f t="shared" si="11"/>
        <v>0</v>
      </c>
      <c r="AB33" s="263">
        <f t="shared" si="11"/>
        <v>100000</v>
      </c>
      <c r="AC33" s="264">
        <f t="shared" si="11"/>
        <v>0</v>
      </c>
    </row>
    <row r="34" spans="1:29" s="160" customFormat="1" ht="167.25" thickBot="1" x14ac:dyDescent="0.3">
      <c r="A34" s="159"/>
      <c r="B34" s="149"/>
      <c r="C34" s="149"/>
      <c r="D34" s="151"/>
      <c r="E34" s="149"/>
      <c r="F34" s="149"/>
      <c r="G34" s="152"/>
      <c r="H34" s="152"/>
      <c r="I34" s="152"/>
      <c r="J34" s="152"/>
      <c r="K34" s="156"/>
      <c r="L34" s="298" t="s">
        <v>278</v>
      </c>
      <c r="M34" s="275">
        <v>611</v>
      </c>
      <c r="N34" s="276">
        <v>1</v>
      </c>
      <c r="O34" s="276">
        <v>11</v>
      </c>
      <c r="P34" s="277" t="s">
        <v>12</v>
      </c>
      <c r="Q34" s="277" t="s">
        <v>158</v>
      </c>
      <c r="R34" s="277" t="s">
        <v>48</v>
      </c>
      <c r="S34" s="277" t="s">
        <v>158</v>
      </c>
      <c r="T34" s="277" t="s">
        <v>32</v>
      </c>
      <c r="U34" s="277" t="s">
        <v>158</v>
      </c>
      <c r="V34" s="275"/>
      <c r="W34" s="145"/>
      <c r="X34" s="263">
        <f t="shared" si="11"/>
        <v>100000</v>
      </c>
      <c r="Y34" s="264">
        <f t="shared" si="11"/>
        <v>0</v>
      </c>
      <c r="Z34" s="265">
        <f t="shared" si="11"/>
        <v>100000</v>
      </c>
      <c r="AA34" s="266">
        <f t="shared" si="11"/>
        <v>0</v>
      </c>
      <c r="AB34" s="263">
        <f t="shared" si="11"/>
        <v>100000</v>
      </c>
      <c r="AC34" s="264">
        <f t="shared" si="11"/>
        <v>0</v>
      </c>
    </row>
    <row r="35" spans="1:29" s="160" customFormat="1" ht="111.75" thickBot="1" x14ac:dyDescent="0.3">
      <c r="A35" s="159"/>
      <c r="B35" s="149"/>
      <c r="C35" s="149"/>
      <c r="D35" s="151"/>
      <c r="E35" s="149"/>
      <c r="F35" s="149"/>
      <c r="G35" s="152"/>
      <c r="H35" s="152"/>
      <c r="I35" s="152"/>
      <c r="J35" s="152"/>
      <c r="K35" s="156"/>
      <c r="L35" s="298" t="s">
        <v>281</v>
      </c>
      <c r="M35" s="275">
        <v>611</v>
      </c>
      <c r="N35" s="276">
        <v>1</v>
      </c>
      <c r="O35" s="276">
        <v>11</v>
      </c>
      <c r="P35" s="277" t="s">
        <v>12</v>
      </c>
      <c r="Q35" s="277" t="s">
        <v>160</v>
      </c>
      <c r="R35" s="277" t="s">
        <v>48</v>
      </c>
      <c r="S35" s="277" t="s">
        <v>158</v>
      </c>
      <c r="T35" s="277" t="s">
        <v>32</v>
      </c>
      <c r="U35" s="277" t="s">
        <v>158</v>
      </c>
      <c r="V35" s="275"/>
      <c r="W35" s="145"/>
      <c r="X35" s="263">
        <f t="shared" ref="X35:Y35" si="12">X37</f>
        <v>100000</v>
      </c>
      <c r="Y35" s="264">
        <f t="shared" si="12"/>
        <v>0</v>
      </c>
      <c r="Z35" s="265">
        <f t="shared" ref="Z35:AA35" si="13">Z37</f>
        <v>100000</v>
      </c>
      <c r="AA35" s="266">
        <f t="shared" si="13"/>
        <v>0</v>
      </c>
      <c r="AB35" s="263">
        <f t="shared" ref="AB35:AC35" si="14">AB37</f>
        <v>100000</v>
      </c>
      <c r="AC35" s="264">
        <f t="shared" si="14"/>
        <v>0</v>
      </c>
    </row>
    <row r="36" spans="1:29" s="160" customFormat="1" ht="84" thickBot="1" x14ac:dyDescent="0.3">
      <c r="A36" s="159"/>
      <c r="B36" s="149"/>
      <c r="C36" s="149"/>
      <c r="D36" s="151"/>
      <c r="E36" s="149"/>
      <c r="F36" s="149"/>
      <c r="G36" s="152"/>
      <c r="H36" s="152"/>
      <c r="I36" s="152"/>
      <c r="J36" s="152"/>
      <c r="K36" s="156"/>
      <c r="L36" s="298" t="s">
        <v>161</v>
      </c>
      <c r="M36" s="275">
        <v>611</v>
      </c>
      <c r="N36" s="276">
        <v>1</v>
      </c>
      <c r="O36" s="276">
        <v>11</v>
      </c>
      <c r="P36" s="277" t="s">
        <v>12</v>
      </c>
      <c r="Q36" s="277" t="s">
        <v>160</v>
      </c>
      <c r="R36" s="277" t="s">
        <v>9</v>
      </c>
      <c r="S36" s="277" t="s">
        <v>158</v>
      </c>
      <c r="T36" s="277" t="s">
        <v>32</v>
      </c>
      <c r="U36" s="277" t="s">
        <v>158</v>
      </c>
      <c r="V36" s="275"/>
      <c r="W36" s="145"/>
      <c r="X36" s="263">
        <f>X37</f>
        <v>100000</v>
      </c>
      <c r="Y36" s="264">
        <f t="shared" ref="Y36:AC38" si="15">Y37</f>
        <v>0</v>
      </c>
      <c r="Z36" s="265">
        <f>Z37</f>
        <v>100000</v>
      </c>
      <c r="AA36" s="266">
        <f t="shared" si="15"/>
        <v>0</v>
      </c>
      <c r="AB36" s="263">
        <f>AB37</f>
        <v>100000</v>
      </c>
      <c r="AC36" s="264">
        <f t="shared" si="15"/>
        <v>0</v>
      </c>
    </row>
    <row r="37" spans="1:29" s="160" customFormat="1" ht="56.25" thickBot="1" x14ac:dyDescent="0.3">
      <c r="A37" s="159"/>
      <c r="B37" s="149"/>
      <c r="C37" s="149"/>
      <c r="D37" s="151"/>
      <c r="E37" s="149"/>
      <c r="F37" s="149"/>
      <c r="G37" s="152"/>
      <c r="H37" s="152"/>
      <c r="I37" s="152"/>
      <c r="J37" s="152"/>
      <c r="K37" s="156"/>
      <c r="L37" s="298" t="s">
        <v>171</v>
      </c>
      <c r="M37" s="275">
        <v>611</v>
      </c>
      <c r="N37" s="276">
        <v>1</v>
      </c>
      <c r="O37" s="276">
        <v>11</v>
      </c>
      <c r="P37" s="277" t="s">
        <v>12</v>
      </c>
      <c r="Q37" s="277" t="s">
        <v>160</v>
      </c>
      <c r="R37" s="277" t="s">
        <v>9</v>
      </c>
      <c r="S37" s="277" t="s">
        <v>26</v>
      </c>
      <c r="T37" s="277" t="s">
        <v>172</v>
      </c>
      <c r="U37" s="277" t="s">
        <v>158</v>
      </c>
      <c r="V37" s="275"/>
      <c r="W37" s="145"/>
      <c r="X37" s="263">
        <f>X38</f>
        <v>100000</v>
      </c>
      <c r="Y37" s="264">
        <f t="shared" si="15"/>
        <v>0</v>
      </c>
      <c r="Z37" s="265">
        <f>Z38</f>
        <v>100000</v>
      </c>
      <c r="AA37" s="266">
        <f t="shared" si="15"/>
        <v>0</v>
      </c>
      <c r="AB37" s="263">
        <f>AB38</f>
        <v>100000</v>
      </c>
      <c r="AC37" s="264">
        <f t="shared" si="15"/>
        <v>0</v>
      </c>
    </row>
    <row r="38" spans="1:29" s="160" customFormat="1" ht="28.5" thickBot="1" x14ac:dyDescent="0.3">
      <c r="A38" s="159"/>
      <c r="B38" s="149"/>
      <c r="C38" s="149"/>
      <c r="D38" s="151"/>
      <c r="E38" s="149"/>
      <c r="F38" s="149"/>
      <c r="G38" s="152"/>
      <c r="H38" s="152"/>
      <c r="I38" s="152"/>
      <c r="J38" s="152"/>
      <c r="K38" s="156"/>
      <c r="L38" s="298" t="s">
        <v>173</v>
      </c>
      <c r="M38" s="275">
        <v>611</v>
      </c>
      <c r="N38" s="276">
        <v>1</v>
      </c>
      <c r="O38" s="276">
        <v>11</v>
      </c>
      <c r="P38" s="277" t="s">
        <v>12</v>
      </c>
      <c r="Q38" s="277" t="s">
        <v>160</v>
      </c>
      <c r="R38" s="277" t="s">
        <v>9</v>
      </c>
      <c r="S38" s="277" t="s">
        <v>26</v>
      </c>
      <c r="T38" s="277" t="s">
        <v>172</v>
      </c>
      <c r="U38" s="277" t="s">
        <v>158</v>
      </c>
      <c r="V38" s="275">
        <v>800</v>
      </c>
      <c r="W38" s="145"/>
      <c r="X38" s="263">
        <f>X39</f>
        <v>100000</v>
      </c>
      <c r="Y38" s="264">
        <f t="shared" si="15"/>
        <v>0</v>
      </c>
      <c r="Z38" s="265">
        <f>Z39</f>
        <v>100000</v>
      </c>
      <c r="AA38" s="266">
        <f t="shared" si="15"/>
        <v>0</v>
      </c>
      <c r="AB38" s="263">
        <f>AB39</f>
        <v>100000</v>
      </c>
      <c r="AC38" s="264">
        <f t="shared" si="15"/>
        <v>0</v>
      </c>
    </row>
    <row r="39" spans="1:29" s="160" customFormat="1" ht="28.5" thickBot="1" x14ac:dyDescent="0.3">
      <c r="A39" s="159"/>
      <c r="B39" s="149"/>
      <c r="C39" s="149"/>
      <c r="D39" s="151"/>
      <c r="E39" s="149"/>
      <c r="F39" s="149"/>
      <c r="G39" s="152"/>
      <c r="H39" s="152"/>
      <c r="I39" s="152"/>
      <c r="J39" s="152"/>
      <c r="K39" s="156"/>
      <c r="L39" s="298" t="s">
        <v>174</v>
      </c>
      <c r="M39" s="275">
        <v>611</v>
      </c>
      <c r="N39" s="276">
        <v>1</v>
      </c>
      <c r="O39" s="276">
        <v>11</v>
      </c>
      <c r="P39" s="277" t="s">
        <v>12</v>
      </c>
      <c r="Q39" s="277" t="s">
        <v>160</v>
      </c>
      <c r="R39" s="277" t="s">
        <v>9</v>
      </c>
      <c r="S39" s="277" t="s">
        <v>26</v>
      </c>
      <c r="T39" s="277" t="s">
        <v>172</v>
      </c>
      <c r="U39" s="277" t="s">
        <v>158</v>
      </c>
      <c r="V39" s="275">
        <v>870</v>
      </c>
      <c r="W39" s="145"/>
      <c r="X39" s="263">
        <v>100000</v>
      </c>
      <c r="Y39" s="264">
        <v>0</v>
      </c>
      <c r="Z39" s="265">
        <v>100000</v>
      </c>
      <c r="AA39" s="266">
        <v>0</v>
      </c>
      <c r="AB39" s="263">
        <v>100000</v>
      </c>
      <c r="AC39" s="264">
        <v>0</v>
      </c>
    </row>
    <row r="40" spans="1:29" s="162" customFormat="1" ht="28.5" thickBot="1" x14ac:dyDescent="0.3">
      <c r="A40" s="161"/>
      <c r="B40" s="146"/>
      <c r="C40" s="147"/>
      <c r="D40" s="572">
        <v>113</v>
      </c>
      <c r="E40" s="572"/>
      <c r="F40" s="572"/>
      <c r="G40" s="572"/>
      <c r="H40" s="572"/>
      <c r="I40" s="572"/>
      <c r="J40" s="572"/>
      <c r="K40" s="156"/>
      <c r="L40" s="298" t="s">
        <v>124</v>
      </c>
      <c r="M40" s="275">
        <v>611</v>
      </c>
      <c r="N40" s="276">
        <v>1</v>
      </c>
      <c r="O40" s="276">
        <v>13</v>
      </c>
      <c r="P40" s="277"/>
      <c r="Q40" s="277"/>
      <c r="R40" s="277"/>
      <c r="S40" s="277"/>
      <c r="T40" s="277"/>
      <c r="U40" s="277"/>
      <c r="V40" s="275"/>
      <c r="W40" s="148"/>
      <c r="X40" s="263">
        <f>X41</f>
        <v>3961609.5599999996</v>
      </c>
      <c r="Y40" s="264">
        <f>Y41+Y46</f>
        <v>741784.46</v>
      </c>
      <c r="Z40" s="265">
        <f>Z41</f>
        <v>2993398.05</v>
      </c>
      <c r="AA40" s="266">
        <f>AA41+AA46</f>
        <v>557331.93999999994</v>
      </c>
      <c r="AB40" s="263">
        <f>AB41</f>
        <v>2823395.71</v>
      </c>
      <c r="AC40" s="264">
        <f>AC41+AC46</f>
        <v>503570.61</v>
      </c>
    </row>
    <row r="41" spans="1:29" s="160" customFormat="1" ht="167.25" thickBot="1" x14ac:dyDescent="0.3">
      <c r="A41" s="159"/>
      <c r="B41" s="149"/>
      <c r="C41" s="149"/>
      <c r="D41" s="150"/>
      <c r="E41" s="583" t="s">
        <v>175</v>
      </c>
      <c r="F41" s="583"/>
      <c r="G41" s="583"/>
      <c r="H41" s="583"/>
      <c r="I41" s="583"/>
      <c r="J41" s="583"/>
      <c r="K41" s="156"/>
      <c r="L41" s="298" t="s">
        <v>278</v>
      </c>
      <c r="M41" s="275">
        <v>611</v>
      </c>
      <c r="N41" s="276">
        <v>1</v>
      </c>
      <c r="O41" s="276">
        <v>13</v>
      </c>
      <c r="P41" s="277" t="s">
        <v>12</v>
      </c>
      <c r="Q41" s="277" t="s">
        <v>158</v>
      </c>
      <c r="R41" s="277" t="s">
        <v>48</v>
      </c>
      <c r="S41" s="277" t="s">
        <v>158</v>
      </c>
      <c r="T41" s="277" t="s">
        <v>32</v>
      </c>
      <c r="U41" s="277" t="s">
        <v>158</v>
      </c>
      <c r="V41" s="275"/>
      <c r="W41" s="145"/>
      <c r="X41" s="263">
        <f>X42+X47</f>
        <v>3961609.5599999996</v>
      </c>
      <c r="Y41" s="264">
        <f>Y42+Y47</f>
        <v>741784.46</v>
      </c>
      <c r="Z41" s="265">
        <f>Z42+Z47</f>
        <v>2993398.05</v>
      </c>
      <c r="AA41" s="266">
        <f>AA42+AA47</f>
        <v>557331.93999999994</v>
      </c>
      <c r="AB41" s="263">
        <f>AB42+AB47</f>
        <v>2823395.71</v>
      </c>
      <c r="AC41" s="264">
        <f>AC42+AC47</f>
        <v>503570.61</v>
      </c>
    </row>
    <row r="42" spans="1:29" s="160" customFormat="1" ht="111.75" thickBot="1" x14ac:dyDescent="0.3">
      <c r="A42" s="159"/>
      <c r="B42" s="149"/>
      <c r="C42" s="149"/>
      <c r="D42" s="151"/>
      <c r="E42" s="152"/>
      <c r="F42" s="583" t="s">
        <v>176</v>
      </c>
      <c r="G42" s="583"/>
      <c r="H42" s="583"/>
      <c r="I42" s="583"/>
      <c r="J42" s="583"/>
      <c r="K42" s="156"/>
      <c r="L42" s="298" t="s">
        <v>280</v>
      </c>
      <c r="M42" s="275">
        <v>611</v>
      </c>
      <c r="N42" s="276">
        <v>1</v>
      </c>
      <c r="O42" s="276">
        <v>13</v>
      </c>
      <c r="P42" s="277" t="s">
        <v>12</v>
      </c>
      <c r="Q42" s="277" t="s">
        <v>177</v>
      </c>
      <c r="R42" s="277" t="s">
        <v>48</v>
      </c>
      <c r="S42" s="277" t="s">
        <v>158</v>
      </c>
      <c r="T42" s="277" t="s">
        <v>32</v>
      </c>
      <c r="U42" s="277" t="s">
        <v>158</v>
      </c>
      <c r="V42" s="275"/>
      <c r="W42" s="145"/>
      <c r="X42" s="263">
        <f t="shared" ref="X42:Y42" si="16">X44</f>
        <v>10000</v>
      </c>
      <c r="Y42" s="264">
        <f t="shared" si="16"/>
        <v>0</v>
      </c>
      <c r="Z42" s="265">
        <f t="shared" ref="Z42:AA42" si="17">Z44</f>
        <v>10000</v>
      </c>
      <c r="AA42" s="266">
        <f t="shared" si="17"/>
        <v>0</v>
      </c>
      <c r="AB42" s="263">
        <f t="shared" ref="AB42:AC42" si="18">AB44</f>
        <v>10000</v>
      </c>
      <c r="AC42" s="264">
        <f t="shared" si="18"/>
        <v>0</v>
      </c>
    </row>
    <row r="43" spans="1:29" s="160" customFormat="1" ht="56.25" thickBot="1" x14ac:dyDescent="0.3">
      <c r="A43" s="159"/>
      <c r="B43" s="149"/>
      <c r="C43" s="149"/>
      <c r="D43" s="151"/>
      <c r="E43" s="152"/>
      <c r="F43" s="152"/>
      <c r="G43" s="152"/>
      <c r="H43" s="152"/>
      <c r="I43" s="152"/>
      <c r="J43" s="152"/>
      <c r="K43" s="156"/>
      <c r="L43" s="298" t="s">
        <v>178</v>
      </c>
      <c r="M43" s="275">
        <v>611</v>
      </c>
      <c r="N43" s="276">
        <v>1</v>
      </c>
      <c r="O43" s="276">
        <v>13</v>
      </c>
      <c r="P43" s="277" t="s">
        <v>12</v>
      </c>
      <c r="Q43" s="277" t="s">
        <v>177</v>
      </c>
      <c r="R43" s="277" t="s">
        <v>9</v>
      </c>
      <c r="S43" s="277" t="s">
        <v>158</v>
      </c>
      <c r="T43" s="277" t="s">
        <v>32</v>
      </c>
      <c r="U43" s="277" t="s">
        <v>158</v>
      </c>
      <c r="V43" s="275"/>
      <c r="W43" s="145"/>
      <c r="X43" s="263">
        <f t="shared" ref="X43:AC43" si="19">X44</f>
        <v>10000</v>
      </c>
      <c r="Y43" s="264">
        <f t="shared" si="19"/>
        <v>0</v>
      </c>
      <c r="Z43" s="265">
        <f t="shared" si="19"/>
        <v>10000</v>
      </c>
      <c r="AA43" s="266">
        <f t="shared" si="19"/>
        <v>0</v>
      </c>
      <c r="AB43" s="263">
        <f t="shared" si="19"/>
        <v>10000</v>
      </c>
      <c r="AC43" s="264">
        <f t="shared" si="19"/>
        <v>0</v>
      </c>
    </row>
    <row r="44" spans="1:29" s="160" customFormat="1" ht="84" thickBot="1" x14ac:dyDescent="0.3">
      <c r="A44" s="159"/>
      <c r="B44" s="149"/>
      <c r="C44" s="149"/>
      <c r="D44" s="151"/>
      <c r="E44" s="149"/>
      <c r="F44" s="152"/>
      <c r="G44" s="583" t="s">
        <v>179</v>
      </c>
      <c r="H44" s="583"/>
      <c r="I44" s="583"/>
      <c r="J44" s="583"/>
      <c r="K44" s="156"/>
      <c r="L44" s="298" t="s">
        <v>180</v>
      </c>
      <c r="M44" s="275">
        <v>611</v>
      </c>
      <c r="N44" s="276">
        <v>1</v>
      </c>
      <c r="O44" s="276">
        <v>13</v>
      </c>
      <c r="P44" s="277" t="s">
        <v>12</v>
      </c>
      <c r="Q44" s="277" t="s">
        <v>177</v>
      </c>
      <c r="R44" s="277" t="s">
        <v>9</v>
      </c>
      <c r="S44" s="277" t="s">
        <v>26</v>
      </c>
      <c r="T44" s="277" t="s">
        <v>27</v>
      </c>
      <c r="U44" s="277" t="s">
        <v>158</v>
      </c>
      <c r="V44" s="275"/>
      <c r="W44" s="145"/>
      <c r="X44" s="263">
        <f t="shared" ref="X44:Y44" si="20">X46</f>
        <v>10000</v>
      </c>
      <c r="Y44" s="264">
        <f t="shared" si="20"/>
        <v>0</v>
      </c>
      <c r="Z44" s="265">
        <f t="shared" ref="Z44:AA44" si="21">Z46</f>
        <v>10000</v>
      </c>
      <c r="AA44" s="266">
        <f t="shared" si="21"/>
        <v>0</v>
      </c>
      <c r="AB44" s="263">
        <f t="shared" ref="AB44:AC44" si="22">AB46</f>
        <v>10000</v>
      </c>
      <c r="AC44" s="264">
        <f t="shared" si="22"/>
        <v>0</v>
      </c>
    </row>
    <row r="45" spans="1:29" s="160" customFormat="1" ht="56.25" thickBot="1" x14ac:dyDescent="0.3">
      <c r="A45" s="159"/>
      <c r="B45" s="149"/>
      <c r="C45" s="149"/>
      <c r="D45" s="151"/>
      <c r="E45" s="149"/>
      <c r="F45" s="152"/>
      <c r="G45" s="152"/>
      <c r="H45" s="152"/>
      <c r="I45" s="152"/>
      <c r="J45" s="152"/>
      <c r="K45" s="156"/>
      <c r="L45" s="298" t="s">
        <v>168</v>
      </c>
      <c r="M45" s="275">
        <v>611</v>
      </c>
      <c r="N45" s="276">
        <v>1</v>
      </c>
      <c r="O45" s="276">
        <v>13</v>
      </c>
      <c r="P45" s="277" t="s">
        <v>12</v>
      </c>
      <c r="Q45" s="277" t="s">
        <v>177</v>
      </c>
      <c r="R45" s="277" t="s">
        <v>9</v>
      </c>
      <c r="S45" s="277" t="s">
        <v>26</v>
      </c>
      <c r="T45" s="277" t="s">
        <v>27</v>
      </c>
      <c r="U45" s="277" t="s">
        <v>158</v>
      </c>
      <c r="V45" s="275">
        <v>200</v>
      </c>
      <c r="W45" s="145"/>
      <c r="X45" s="263">
        <f t="shared" ref="X45:AC45" si="23">X46</f>
        <v>10000</v>
      </c>
      <c r="Y45" s="264">
        <f t="shared" si="23"/>
        <v>0</v>
      </c>
      <c r="Z45" s="265">
        <f t="shared" si="23"/>
        <v>10000</v>
      </c>
      <c r="AA45" s="266">
        <f t="shared" si="23"/>
        <v>0</v>
      </c>
      <c r="AB45" s="263">
        <f t="shared" si="23"/>
        <v>10000</v>
      </c>
      <c r="AC45" s="264">
        <f t="shared" si="23"/>
        <v>0</v>
      </c>
    </row>
    <row r="46" spans="1:29" s="160" customFormat="1" ht="84" thickBot="1" x14ac:dyDescent="0.3">
      <c r="A46" s="159"/>
      <c r="B46" s="149"/>
      <c r="C46" s="149"/>
      <c r="D46" s="151"/>
      <c r="E46" s="149"/>
      <c r="F46" s="149"/>
      <c r="G46" s="152"/>
      <c r="H46" s="583">
        <v>240</v>
      </c>
      <c r="I46" s="583"/>
      <c r="J46" s="583"/>
      <c r="K46" s="156"/>
      <c r="L46" s="298" t="s">
        <v>169</v>
      </c>
      <c r="M46" s="275">
        <v>611</v>
      </c>
      <c r="N46" s="276">
        <v>1</v>
      </c>
      <c r="O46" s="276">
        <v>13</v>
      </c>
      <c r="P46" s="277" t="s">
        <v>12</v>
      </c>
      <c r="Q46" s="277" t="s">
        <v>177</v>
      </c>
      <c r="R46" s="277" t="s">
        <v>9</v>
      </c>
      <c r="S46" s="277" t="s">
        <v>26</v>
      </c>
      <c r="T46" s="277" t="s">
        <v>27</v>
      </c>
      <c r="U46" s="277" t="s">
        <v>158</v>
      </c>
      <c r="V46" s="275">
        <v>240</v>
      </c>
      <c r="W46" s="145"/>
      <c r="X46" s="263">
        <v>10000</v>
      </c>
      <c r="Y46" s="264">
        <v>0</v>
      </c>
      <c r="Z46" s="265">
        <v>10000</v>
      </c>
      <c r="AA46" s="266">
        <v>0</v>
      </c>
      <c r="AB46" s="263">
        <v>10000</v>
      </c>
      <c r="AC46" s="264">
        <v>0</v>
      </c>
    </row>
    <row r="47" spans="1:29" s="160" customFormat="1" ht="111.75" thickBot="1" x14ac:dyDescent="0.3">
      <c r="A47" s="159"/>
      <c r="B47" s="149"/>
      <c r="C47" s="149"/>
      <c r="D47" s="151"/>
      <c r="E47" s="152"/>
      <c r="F47" s="583" t="s">
        <v>181</v>
      </c>
      <c r="G47" s="583"/>
      <c r="H47" s="583"/>
      <c r="I47" s="583"/>
      <c r="J47" s="583"/>
      <c r="K47" s="156"/>
      <c r="L47" s="298" t="s">
        <v>281</v>
      </c>
      <c r="M47" s="275">
        <v>611</v>
      </c>
      <c r="N47" s="276">
        <v>1</v>
      </c>
      <c r="O47" s="276">
        <v>13</v>
      </c>
      <c r="P47" s="277" t="s">
        <v>12</v>
      </c>
      <c r="Q47" s="277" t="s">
        <v>160</v>
      </c>
      <c r="R47" s="277" t="s">
        <v>48</v>
      </c>
      <c r="S47" s="277" t="s">
        <v>158</v>
      </c>
      <c r="T47" s="277" t="s">
        <v>32</v>
      </c>
      <c r="U47" s="277" t="s">
        <v>158</v>
      </c>
      <c r="V47" s="275"/>
      <c r="W47" s="145"/>
      <c r="X47" s="263">
        <f>X48</f>
        <v>3951609.5599999996</v>
      </c>
      <c r="Y47" s="264">
        <f t="shared" ref="Y47:AC50" si="24">Y48</f>
        <v>741784.46</v>
      </c>
      <c r="Z47" s="265">
        <f>Z48</f>
        <v>2983398.05</v>
      </c>
      <c r="AA47" s="266">
        <f t="shared" si="24"/>
        <v>557331.93999999994</v>
      </c>
      <c r="AB47" s="263">
        <f>AB48</f>
        <v>2813395.71</v>
      </c>
      <c r="AC47" s="264">
        <f t="shared" si="24"/>
        <v>503570.61</v>
      </c>
    </row>
    <row r="48" spans="1:29" s="160" customFormat="1" ht="84" thickBot="1" x14ac:dyDescent="0.3">
      <c r="A48" s="159"/>
      <c r="B48" s="149"/>
      <c r="C48" s="149"/>
      <c r="D48" s="151"/>
      <c r="E48" s="152"/>
      <c r="F48" s="152"/>
      <c r="G48" s="152"/>
      <c r="H48" s="152"/>
      <c r="I48" s="152"/>
      <c r="J48" s="152"/>
      <c r="K48" s="156"/>
      <c r="L48" s="298" t="s">
        <v>161</v>
      </c>
      <c r="M48" s="275">
        <v>611</v>
      </c>
      <c r="N48" s="276">
        <v>1</v>
      </c>
      <c r="O48" s="276">
        <v>13</v>
      </c>
      <c r="P48" s="277" t="s">
        <v>12</v>
      </c>
      <c r="Q48" s="277" t="s">
        <v>160</v>
      </c>
      <c r="R48" s="277" t="s">
        <v>9</v>
      </c>
      <c r="S48" s="277" t="s">
        <v>158</v>
      </c>
      <c r="T48" s="277" t="s">
        <v>32</v>
      </c>
      <c r="U48" s="277" t="s">
        <v>158</v>
      </c>
      <c r="V48" s="275"/>
      <c r="W48" s="145"/>
      <c r="X48" s="263">
        <f>X49+X52+X57+X64</f>
        <v>3951609.5599999996</v>
      </c>
      <c r="Y48" s="264">
        <f t="shared" si="24"/>
        <v>741784.46</v>
      </c>
      <c r="Z48" s="265">
        <f>Z49+Z52+Z57+Z64</f>
        <v>2983398.05</v>
      </c>
      <c r="AA48" s="266">
        <f t="shared" si="24"/>
        <v>557331.93999999994</v>
      </c>
      <c r="AB48" s="263">
        <f>AB49+AB52+AB57+AB64</f>
        <v>2813395.71</v>
      </c>
      <c r="AC48" s="264">
        <f t="shared" si="24"/>
        <v>503570.61</v>
      </c>
    </row>
    <row r="49" spans="1:29" s="160" customFormat="1" ht="84" thickBot="1" x14ac:dyDescent="0.3">
      <c r="A49" s="159"/>
      <c r="B49" s="149"/>
      <c r="C49" s="149"/>
      <c r="D49" s="151"/>
      <c r="E49" s="152"/>
      <c r="F49" s="152"/>
      <c r="G49" s="152"/>
      <c r="H49" s="152"/>
      <c r="I49" s="152"/>
      <c r="J49" s="152"/>
      <c r="K49" s="156"/>
      <c r="L49" s="298" t="s">
        <v>182</v>
      </c>
      <c r="M49" s="275">
        <v>611</v>
      </c>
      <c r="N49" s="276">
        <v>1</v>
      </c>
      <c r="O49" s="276">
        <v>13</v>
      </c>
      <c r="P49" s="277" t="s">
        <v>12</v>
      </c>
      <c r="Q49" s="277" t="s">
        <v>160</v>
      </c>
      <c r="R49" s="277" t="s">
        <v>9</v>
      </c>
      <c r="S49" s="277" t="s">
        <v>5</v>
      </c>
      <c r="T49" s="277" t="s">
        <v>106</v>
      </c>
      <c r="U49" s="277" t="s">
        <v>158</v>
      </c>
      <c r="V49" s="275"/>
      <c r="W49" s="145"/>
      <c r="X49" s="263">
        <f>X50</f>
        <v>741784.46</v>
      </c>
      <c r="Y49" s="264">
        <f t="shared" si="24"/>
        <v>741784.46</v>
      </c>
      <c r="Z49" s="265">
        <f>Z50</f>
        <v>557331.93999999994</v>
      </c>
      <c r="AA49" s="266">
        <f t="shared" si="24"/>
        <v>557331.93999999994</v>
      </c>
      <c r="AB49" s="263">
        <f>AB50</f>
        <v>503570.61</v>
      </c>
      <c r="AC49" s="264">
        <f t="shared" si="24"/>
        <v>503570.61</v>
      </c>
    </row>
    <row r="50" spans="1:29" s="160" customFormat="1" ht="139.5" thickBot="1" x14ac:dyDescent="0.3">
      <c r="A50" s="159"/>
      <c r="B50" s="149"/>
      <c r="C50" s="149"/>
      <c r="D50" s="151"/>
      <c r="E50" s="152"/>
      <c r="F50" s="152"/>
      <c r="G50" s="152"/>
      <c r="H50" s="152"/>
      <c r="I50" s="152"/>
      <c r="J50" s="152"/>
      <c r="K50" s="156"/>
      <c r="L50" s="298" t="s">
        <v>165</v>
      </c>
      <c r="M50" s="275">
        <v>611</v>
      </c>
      <c r="N50" s="276">
        <v>1</v>
      </c>
      <c r="O50" s="276">
        <v>13</v>
      </c>
      <c r="P50" s="277" t="s">
        <v>12</v>
      </c>
      <c r="Q50" s="277" t="s">
        <v>160</v>
      </c>
      <c r="R50" s="277" t="s">
        <v>9</v>
      </c>
      <c r="S50" s="277" t="s">
        <v>5</v>
      </c>
      <c r="T50" s="277" t="s">
        <v>106</v>
      </c>
      <c r="U50" s="277" t="s">
        <v>158</v>
      </c>
      <c r="V50" s="275">
        <v>100</v>
      </c>
      <c r="W50" s="145"/>
      <c r="X50" s="263">
        <f>X51</f>
        <v>741784.46</v>
      </c>
      <c r="Y50" s="264">
        <f t="shared" si="24"/>
        <v>741784.46</v>
      </c>
      <c r="Z50" s="265">
        <f>Z51</f>
        <v>557331.93999999994</v>
      </c>
      <c r="AA50" s="266">
        <f t="shared" si="24"/>
        <v>557331.93999999994</v>
      </c>
      <c r="AB50" s="263">
        <f>AB51</f>
        <v>503570.61</v>
      </c>
      <c r="AC50" s="264">
        <f t="shared" si="24"/>
        <v>503570.61</v>
      </c>
    </row>
    <row r="51" spans="1:29" s="160" customFormat="1" ht="56.25" thickBot="1" x14ac:dyDescent="0.3">
      <c r="A51" s="159"/>
      <c r="B51" s="149"/>
      <c r="C51" s="149"/>
      <c r="D51" s="151"/>
      <c r="E51" s="152"/>
      <c r="F51" s="152"/>
      <c r="G51" s="152"/>
      <c r="H51" s="152"/>
      <c r="I51" s="152"/>
      <c r="J51" s="152"/>
      <c r="K51" s="156"/>
      <c r="L51" s="298" t="s">
        <v>183</v>
      </c>
      <c r="M51" s="275">
        <v>611</v>
      </c>
      <c r="N51" s="276">
        <v>1</v>
      </c>
      <c r="O51" s="276">
        <v>13</v>
      </c>
      <c r="P51" s="277" t="s">
        <v>12</v>
      </c>
      <c r="Q51" s="277" t="s">
        <v>160</v>
      </c>
      <c r="R51" s="277" t="s">
        <v>9</v>
      </c>
      <c r="S51" s="277" t="s">
        <v>5</v>
      </c>
      <c r="T51" s="277" t="s">
        <v>106</v>
      </c>
      <c r="U51" s="277" t="s">
        <v>158</v>
      </c>
      <c r="V51" s="275">
        <v>120</v>
      </c>
      <c r="W51" s="145"/>
      <c r="X51" s="263">
        <v>741784.46</v>
      </c>
      <c r="Y51" s="264">
        <v>741784.46</v>
      </c>
      <c r="Z51" s="265">
        <v>557331.93999999994</v>
      </c>
      <c r="AA51" s="266">
        <v>557331.93999999994</v>
      </c>
      <c r="AB51" s="263">
        <v>503570.61</v>
      </c>
      <c r="AC51" s="264">
        <v>503570.61</v>
      </c>
    </row>
    <row r="52" spans="1:29" s="160" customFormat="1" ht="84" thickBot="1" x14ac:dyDescent="0.3">
      <c r="A52" s="159"/>
      <c r="B52" s="149"/>
      <c r="C52" s="149"/>
      <c r="D52" s="151"/>
      <c r="E52" s="149"/>
      <c r="F52" s="152"/>
      <c r="G52" s="583" t="s">
        <v>184</v>
      </c>
      <c r="H52" s="583"/>
      <c r="I52" s="583"/>
      <c r="J52" s="583"/>
      <c r="K52" s="156"/>
      <c r="L52" s="298" t="s">
        <v>185</v>
      </c>
      <c r="M52" s="275">
        <v>611</v>
      </c>
      <c r="N52" s="276">
        <v>1</v>
      </c>
      <c r="O52" s="276">
        <v>13</v>
      </c>
      <c r="P52" s="277" t="s">
        <v>12</v>
      </c>
      <c r="Q52" s="277" t="s">
        <v>160</v>
      </c>
      <c r="R52" s="277" t="s">
        <v>9</v>
      </c>
      <c r="S52" s="277" t="s">
        <v>26</v>
      </c>
      <c r="T52" s="277" t="s">
        <v>186</v>
      </c>
      <c r="U52" s="277" t="s">
        <v>158</v>
      </c>
      <c r="V52" s="275"/>
      <c r="W52" s="145"/>
      <c r="X52" s="263">
        <f t="shared" ref="X52:Y52" si="25">X54+X56</f>
        <v>263758.99</v>
      </c>
      <c r="Y52" s="264">
        <f t="shared" si="25"/>
        <v>0</v>
      </c>
      <c r="Z52" s="265">
        <f t="shared" ref="Z52:AA52" si="26">Z54+Z56</f>
        <v>380000</v>
      </c>
      <c r="AA52" s="266">
        <f t="shared" si="26"/>
        <v>0</v>
      </c>
      <c r="AB52" s="263">
        <f t="shared" ref="AB52:AC52" si="27">AB54+AB56</f>
        <v>263758.99</v>
      </c>
      <c r="AC52" s="264">
        <f t="shared" si="27"/>
        <v>0</v>
      </c>
    </row>
    <row r="53" spans="1:29" s="160" customFormat="1" ht="56.25" thickBot="1" x14ac:dyDescent="0.3">
      <c r="A53" s="159"/>
      <c r="B53" s="149"/>
      <c r="C53" s="149"/>
      <c r="D53" s="151"/>
      <c r="E53" s="149"/>
      <c r="F53" s="152"/>
      <c r="G53" s="152"/>
      <c r="H53" s="152"/>
      <c r="I53" s="152"/>
      <c r="J53" s="152"/>
      <c r="K53" s="156"/>
      <c r="L53" s="298" t="s">
        <v>168</v>
      </c>
      <c r="M53" s="275">
        <v>611</v>
      </c>
      <c r="N53" s="276">
        <v>1</v>
      </c>
      <c r="O53" s="276">
        <v>13</v>
      </c>
      <c r="P53" s="277" t="s">
        <v>12</v>
      </c>
      <c r="Q53" s="277" t="s">
        <v>160</v>
      </c>
      <c r="R53" s="277" t="s">
        <v>9</v>
      </c>
      <c r="S53" s="277" t="s">
        <v>26</v>
      </c>
      <c r="T53" s="277" t="s">
        <v>186</v>
      </c>
      <c r="U53" s="277" t="s">
        <v>158</v>
      </c>
      <c r="V53" s="275">
        <v>200</v>
      </c>
      <c r="W53" s="145"/>
      <c r="X53" s="263">
        <f t="shared" ref="X53:AC53" si="28">X54</f>
        <v>233758.99</v>
      </c>
      <c r="Y53" s="264">
        <f t="shared" si="28"/>
        <v>0</v>
      </c>
      <c r="Z53" s="265">
        <f t="shared" si="28"/>
        <v>350000</v>
      </c>
      <c r="AA53" s="266">
        <f t="shared" si="28"/>
        <v>0</v>
      </c>
      <c r="AB53" s="263">
        <f t="shared" si="28"/>
        <v>233758.99</v>
      </c>
      <c r="AC53" s="264">
        <f t="shared" si="28"/>
        <v>0</v>
      </c>
    </row>
    <row r="54" spans="1:29" s="160" customFormat="1" ht="84" thickBot="1" x14ac:dyDescent="0.3">
      <c r="A54" s="159"/>
      <c r="B54" s="149"/>
      <c r="C54" s="149"/>
      <c r="D54" s="151"/>
      <c r="E54" s="149"/>
      <c r="F54" s="149"/>
      <c r="G54" s="152"/>
      <c r="H54" s="583">
        <v>240</v>
      </c>
      <c r="I54" s="583"/>
      <c r="J54" s="583"/>
      <c r="K54" s="156"/>
      <c r="L54" s="298" t="s">
        <v>169</v>
      </c>
      <c r="M54" s="275">
        <v>611</v>
      </c>
      <c r="N54" s="276">
        <v>1</v>
      </c>
      <c r="O54" s="276">
        <v>13</v>
      </c>
      <c r="P54" s="277" t="s">
        <v>12</v>
      </c>
      <c r="Q54" s="277" t="s">
        <v>160</v>
      </c>
      <c r="R54" s="277" t="s">
        <v>9</v>
      </c>
      <c r="S54" s="277" t="s">
        <v>26</v>
      </c>
      <c r="T54" s="277" t="s">
        <v>186</v>
      </c>
      <c r="U54" s="277" t="s">
        <v>158</v>
      </c>
      <c r="V54" s="275">
        <v>240</v>
      </c>
      <c r="W54" s="145"/>
      <c r="X54" s="263">
        <v>233758.99</v>
      </c>
      <c r="Y54" s="264">
        <v>0</v>
      </c>
      <c r="Z54" s="265">
        <v>350000</v>
      </c>
      <c r="AA54" s="266">
        <v>0</v>
      </c>
      <c r="AB54" s="263">
        <v>233758.99</v>
      </c>
      <c r="AC54" s="264">
        <v>0</v>
      </c>
    </row>
    <row r="55" spans="1:29" s="160" customFormat="1" ht="28.5" thickBot="1" x14ac:dyDescent="0.3">
      <c r="A55" s="159"/>
      <c r="B55" s="149"/>
      <c r="C55" s="149"/>
      <c r="D55" s="151"/>
      <c r="E55" s="149"/>
      <c r="F55" s="152"/>
      <c r="G55" s="152"/>
      <c r="H55" s="152"/>
      <c r="I55" s="152"/>
      <c r="J55" s="152"/>
      <c r="K55" s="156"/>
      <c r="L55" s="298" t="s">
        <v>173</v>
      </c>
      <c r="M55" s="275">
        <v>611</v>
      </c>
      <c r="N55" s="276">
        <v>1</v>
      </c>
      <c r="O55" s="276">
        <v>13</v>
      </c>
      <c r="P55" s="277" t="s">
        <v>12</v>
      </c>
      <c r="Q55" s="277" t="s">
        <v>160</v>
      </c>
      <c r="R55" s="277" t="s">
        <v>9</v>
      </c>
      <c r="S55" s="277" t="s">
        <v>26</v>
      </c>
      <c r="T55" s="277" t="s">
        <v>186</v>
      </c>
      <c r="U55" s="277" t="s">
        <v>158</v>
      </c>
      <c r="V55" s="275">
        <v>800</v>
      </c>
      <c r="W55" s="145"/>
      <c r="X55" s="263">
        <f t="shared" ref="X55:AC55" si="29">X56</f>
        <v>30000</v>
      </c>
      <c r="Y55" s="264">
        <f t="shared" si="29"/>
        <v>0</v>
      </c>
      <c r="Z55" s="265">
        <f t="shared" si="29"/>
        <v>30000</v>
      </c>
      <c r="AA55" s="266">
        <f t="shared" si="29"/>
        <v>0</v>
      </c>
      <c r="AB55" s="263">
        <f t="shared" si="29"/>
        <v>30000</v>
      </c>
      <c r="AC55" s="264">
        <f t="shared" si="29"/>
        <v>0</v>
      </c>
    </row>
    <row r="56" spans="1:29" s="160" customFormat="1" ht="28.5" thickBot="1" x14ac:dyDescent="0.3">
      <c r="A56" s="159"/>
      <c r="B56" s="149"/>
      <c r="C56" s="149"/>
      <c r="D56" s="151"/>
      <c r="E56" s="149"/>
      <c r="F56" s="152"/>
      <c r="G56" s="152"/>
      <c r="H56" s="152"/>
      <c r="I56" s="152"/>
      <c r="J56" s="152"/>
      <c r="K56" s="156"/>
      <c r="L56" s="298" t="s">
        <v>187</v>
      </c>
      <c r="M56" s="275">
        <v>611</v>
      </c>
      <c r="N56" s="276">
        <v>1</v>
      </c>
      <c r="O56" s="276">
        <v>13</v>
      </c>
      <c r="P56" s="277" t="s">
        <v>12</v>
      </c>
      <c r="Q56" s="277" t="s">
        <v>160</v>
      </c>
      <c r="R56" s="277" t="s">
        <v>9</v>
      </c>
      <c r="S56" s="277" t="s">
        <v>26</v>
      </c>
      <c r="T56" s="277" t="s">
        <v>186</v>
      </c>
      <c r="U56" s="277" t="s">
        <v>158</v>
      </c>
      <c r="V56" s="275">
        <v>850</v>
      </c>
      <c r="W56" s="145"/>
      <c r="X56" s="263">
        <v>30000</v>
      </c>
      <c r="Y56" s="264">
        <v>0</v>
      </c>
      <c r="Z56" s="265">
        <v>30000</v>
      </c>
      <c r="AA56" s="266">
        <v>0</v>
      </c>
      <c r="AB56" s="263">
        <v>30000</v>
      </c>
      <c r="AC56" s="264">
        <v>0</v>
      </c>
    </row>
    <row r="57" spans="1:29" s="160" customFormat="1" ht="84" thickBot="1" x14ac:dyDescent="0.3">
      <c r="A57" s="159"/>
      <c r="B57" s="149"/>
      <c r="C57" s="149"/>
      <c r="D57" s="151"/>
      <c r="E57" s="149"/>
      <c r="F57" s="152"/>
      <c r="G57" s="583" t="s">
        <v>188</v>
      </c>
      <c r="H57" s="583"/>
      <c r="I57" s="583"/>
      <c r="J57" s="583"/>
      <c r="K57" s="156"/>
      <c r="L57" s="298" t="s">
        <v>182</v>
      </c>
      <c r="M57" s="275">
        <v>611</v>
      </c>
      <c r="N57" s="276">
        <v>1</v>
      </c>
      <c r="O57" s="276">
        <v>13</v>
      </c>
      <c r="P57" s="277" t="s">
        <v>12</v>
      </c>
      <c r="Q57" s="277" t="s">
        <v>160</v>
      </c>
      <c r="R57" s="277" t="s">
        <v>9</v>
      </c>
      <c r="S57" s="277" t="s">
        <v>26</v>
      </c>
      <c r="T57" s="277" t="s">
        <v>106</v>
      </c>
      <c r="U57" s="277" t="s">
        <v>158</v>
      </c>
      <c r="V57" s="275"/>
      <c r="W57" s="145"/>
      <c r="X57" s="263">
        <f>X59+X61+X63</f>
        <v>2931066.11</v>
      </c>
      <c r="Y57" s="264">
        <v>0</v>
      </c>
      <c r="Z57" s="265">
        <f>Z59+Z61+Z63</f>
        <v>2031066.1099999999</v>
      </c>
      <c r="AA57" s="266">
        <v>0</v>
      </c>
      <c r="AB57" s="263">
        <f>AB59+AB61+AB63</f>
        <v>2031066.1099999999</v>
      </c>
      <c r="AC57" s="264">
        <v>0</v>
      </c>
    </row>
    <row r="58" spans="1:29" s="160" customFormat="1" ht="139.5" thickBot="1" x14ac:dyDescent="0.3">
      <c r="A58" s="159"/>
      <c r="B58" s="149"/>
      <c r="C58" s="149"/>
      <c r="D58" s="151"/>
      <c r="E58" s="149"/>
      <c r="F58" s="152"/>
      <c r="G58" s="152"/>
      <c r="H58" s="152"/>
      <c r="I58" s="152"/>
      <c r="J58" s="152"/>
      <c r="K58" s="156"/>
      <c r="L58" s="298" t="s">
        <v>165</v>
      </c>
      <c r="M58" s="275">
        <v>611</v>
      </c>
      <c r="N58" s="276">
        <v>1</v>
      </c>
      <c r="O58" s="276">
        <v>13</v>
      </c>
      <c r="P58" s="277" t="s">
        <v>12</v>
      </c>
      <c r="Q58" s="277" t="s">
        <v>160</v>
      </c>
      <c r="R58" s="277" t="s">
        <v>9</v>
      </c>
      <c r="S58" s="277" t="s">
        <v>26</v>
      </c>
      <c r="T58" s="277" t="s">
        <v>106</v>
      </c>
      <c r="U58" s="277" t="s">
        <v>158</v>
      </c>
      <c r="V58" s="275">
        <v>100</v>
      </c>
      <c r="W58" s="145"/>
      <c r="X58" s="263">
        <f>X59</f>
        <v>1431305.15</v>
      </c>
      <c r="Y58" s="264">
        <v>0</v>
      </c>
      <c r="Z58" s="265">
        <f>Z59</f>
        <v>1431305.15</v>
      </c>
      <c r="AA58" s="266">
        <v>0</v>
      </c>
      <c r="AB58" s="263">
        <f>AB59</f>
        <v>1431305.15</v>
      </c>
      <c r="AC58" s="264">
        <v>0</v>
      </c>
    </row>
    <row r="59" spans="1:29" s="160" customFormat="1" ht="56.25" thickBot="1" x14ac:dyDescent="0.3">
      <c r="A59" s="159"/>
      <c r="B59" s="149"/>
      <c r="C59" s="149"/>
      <c r="D59" s="151"/>
      <c r="E59" s="149"/>
      <c r="F59" s="149"/>
      <c r="G59" s="152"/>
      <c r="H59" s="583">
        <v>240</v>
      </c>
      <c r="I59" s="583"/>
      <c r="J59" s="583"/>
      <c r="K59" s="156"/>
      <c r="L59" s="298" t="s">
        <v>183</v>
      </c>
      <c r="M59" s="275">
        <v>611</v>
      </c>
      <c r="N59" s="276">
        <v>1</v>
      </c>
      <c r="O59" s="276">
        <v>13</v>
      </c>
      <c r="P59" s="277" t="s">
        <v>12</v>
      </c>
      <c r="Q59" s="277" t="s">
        <v>160</v>
      </c>
      <c r="R59" s="277" t="s">
        <v>9</v>
      </c>
      <c r="S59" s="277" t="s">
        <v>26</v>
      </c>
      <c r="T59" s="277" t="s">
        <v>106</v>
      </c>
      <c r="U59" s="277" t="s">
        <v>158</v>
      </c>
      <c r="V59" s="275">
        <v>110</v>
      </c>
      <c r="W59" s="145"/>
      <c r="X59" s="263">
        <v>1431305.15</v>
      </c>
      <c r="Y59" s="264">
        <v>0</v>
      </c>
      <c r="Z59" s="265">
        <v>1431305.15</v>
      </c>
      <c r="AA59" s="266">
        <v>0</v>
      </c>
      <c r="AB59" s="263">
        <v>1431305.15</v>
      </c>
      <c r="AC59" s="264">
        <v>0</v>
      </c>
    </row>
    <row r="60" spans="1:29" s="160" customFormat="1" ht="56.25" thickBot="1" x14ac:dyDescent="0.3">
      <c r="A60" s="159"/>
      <c r="B60" s="149"/>
      <c r="C60" s="149"/>
      <c r="D60" s="151"/>
      <c r="E60" s="149"/>
      <c r="F60" s="149"/>
      <c r="G60" s="152"/>
      <c r="H60" s="152"/>
      <c r="I60" s="152"/>
      <c r="J60" s="152"/>
      <c r="K60" s="156"/>
      <c r="L60" s="298" t="s">
        <v>168</v>
      </c>
      <c r="M60" s="275">
        <v>611</v>
      </c>
      <c r="N60" s="276">
        <v>1</v>
      </c>
      <c r="O60" s="276">
        <v>13</v>
      </c>
      <c r="P60" s="277" t="s">
        <v>12</v>
      </c>
      <c r="Q60" s="277" t="s">
        <v>160</v>
      </c>
      <c r="R60" s="277" t="s">
        <v>9</v>
      </c>
      <c r="S60" s="277" t="s">
        <v>26</v>
      </c>
      <c r="T60" s="277" t="s">
        <v>106</v>
      </c>
      <c r="U60" s="277" t="s">
        <v>158</v>
      </c>
      <c r="V60" s="275">
        <v>200</v>
      </c>
      <c r="W60" s="145"/>
      <c r="X60" s="263">
        <f t="shared" ref="X60:AC60" si="30">X61</f>
        <v>1497760.96</v>
      </c>
      <c r="Y60" s="264">
        <f t="shared" si="30"/>
        <v>0</v>
      </c>
      <c r="Z60" s="265">
        <f t="shared" si="30"/>
        <v>597760.96</v>
      </c>
      <c r="AA60" s="266">
        <f t="shared" si="30"/>
        <v>0</v>
      </c>
      <c r="AB60" s="263">
        <f t="shared" si="30"/>
        <v>597760.96</v>
      </c>
      <c r="AC60" s="264">
        <f t="shared" si="30"/>
        <v>0</v>
      </c>
    </row>
    <row r="61" spans="1:29" s="160" customFormat="1" ht="84" thickBot="1" x14ac:dyDescent="0.3">
      <c r="A61" s="159"/>
      <c r="B61" s="149"/>
      <c r="C61" s="149"/>
      <c r="D61" s="151"/>
      <c r="E61" s="149"/>
      <c r="F61" s="149"/>
      <c r="G61" s="152"/>
      <c r="H61" s="583">
        <v>240</v>
      </c>
      <c r="I61" s="583"/>
      <c r="J61" s="583"/>
      <c r="K61" s="156"/>
      <c r="L61" s="298" t="s">
        <v>169</v>
      </c>
      <c r="M61" s="275">
        <v>611</v>
      </c>
      <c r="N61" s="276">
        <v>1</v>
      </c>
      <c r="O61" s="276">
        <v>13</v>
      </c>
      <c r="P61" s="277" t="s">
        <v>12</v>
      </c>
      <c r="Q61" s="277" t="s">
        <v>160</v>
      </c>
      <c r="R61" s="277" t="s">
        <v>9</v>
      </c>
      <c r="S61" s="277" t="s">
        <v>26</v>
      </c>
      <c r="T61" s="277" t="s">
        <v>106</v>
      </c>
      <c r="U61" s="277" t="s">
        <v>158</v>
      </c>
      <c r="V61" s="275">
        <v>240</v>
      </c>
      <c r="W61" s="145"/>
      <c r="X61" s="263">
        <f>597760.96+900000</f>
        <v>1497760.96</v>
      </c>
      <c r="Y61" s="264">
        <v>0</v>
      </c>
      <c r="Z61" s="265">
        <v>597760.96</v>
      </c>
      <c r="AA61" s="266">
        <v>0</v>
      </c>
      <c r="AB61" s="263">
        <v>597760.96</v>
      </c>
      <c r="AC61" s="264">
        <v>0</v>
      </c>
    </row>
    <row r="62" spans="1:29" s="160" customFormat="1" ht="28.5" thickBot="1" x14ac:dyDescent="0.3">
      <c r="A62" s="159"/>
      <c r="B62" s="149"/>
      <c r="C62" s="149"/>
      <c r="D62" s="151"/>
      <c r="E62" s="149"/>
      <c r="F62" s="152"/>
      <c r="G62" s="152"/>
      <c r="H62" s="152"/>
      <c r="I62" s="152"/>
      <c r="J62" s="152"/>
      <c r="K62" s="156"/>
      <c r="L62" s="298" t="s">
        <v>173</v>
      </c>
      <c r="M62" s="275">
        <v>611</v>
      </c>
      <c r="N62" s="276">
        <v>1</v>
      </c>
      <c r="O62" s="276">
        <v>13</v>
      </c>
      <c r="P62" s="277" t="s">
        <v>12</v>
      </c>
      <c r="Q62" s="277" t="s">
        <v>160</v>
      </c>
      <c r="R62" s="277" t="s">
        <v>9</v>
      </c>
      <c r="S62" s="277" t="s">
        <v>26</v>
      </c>
      <c r="T62" s="277" t="s">
        <v>106</v>
      </c>
      <c r="U62" s="277" t="s">
        <v>158</v>
      </c>
      <c r="V62" s="275">
        <v>800</v>
      </c>
      <c r="W62" s="145"/>
      <c r="X62" s="263">
        <f t="shared" ref="X62:AC62" si="31">X63</f>
        <v>2000</v>
      </c>
      <c r="Y62" s="264">
        <f t="shared" si="31"/>
        <v>0</v>
      </c>
      <c r="Z62" s="265">
        <f t="shared" si="31"/>
        <v>2000</v>
      </c>
      <c r="AA62" s="266">
        <f t="shared" si="31"/>
        <v>0</v>
      </c>
      <c r="AB62" s="263">
        <f t="shared" si="31"/>
        <v>2000</v>
      </c>
      <c r="AC62" s="264">
        <f t="shared" si="31"/>
        <v>0</v>
      </c>
    </row>
    <row r="63" spans="1:29" s="160" customFormat="1" ht="28.5" thickBot="1" x14ac:dyDescent="0.3">
      <c r="A63" s="159"/>
      <c r="B63" s="149"/>
      <c r="C63" s="149"/>
      <c r="D63" s="151"/>
      <c r="E63" s="149"/>
      <c r="F63" s="152"/>
      <c r="G63" s="583" t="s">
        <v>189</v>
      </c>
      <c r="H63" s="583"/>
      <c r="I63" s="583"/>
      <c r="J63" s="583"/>
      <c r="K63" s="156"/>
      <c r="L63" s="298" t="s">
        <v>187</v>
      </c>
      <c r="M63" s="275">
        <v>611</v>
      </c>
      <c r="N63" s="276">
        <v>1</v>
      </c>
      <c r="O63" s="276">
        <v>13</v>
      </c>
      <c r="P63" s="277" t="s">
        <v>12</v>
      </c>
      <c r="Q63" s="277" t="s">
        <v>160</v>
      </c>
      <c r="R63" s="277" t="s">
        <v>9</v>
      </c>
      <c r="S63" s="277" t="s">
        <v>26</v>
      </c>
      <c r="T63" s="277" t="s">
        <v>106</v>
      </c>
      <c r="U63" s="277" t="s">
        <v>158</v>
      </c>
      <c r="V63" s="275">
        <v>850</v>
      </c>
      <c r="W63" s="145"/>
      <c r="X63" s="263">
        <v>2000</v>
      </c>
      <c r="Y63" s="264">
        <v>0</v>
      </c>
      <c r="Z63" s="265">
        <v>2000</v>
      </c>
      <c r="AA63" s="266">
        <v>0</v>
      </c>
      <c r="AB63" s="263">
        <v>2000</v>
      </c>
      <c r="AC63" s="264">
        <v>0</v>
      </c>
    </row>
    <row r="64" spans="1:29" s="160" customFormat="1" ht="56.25" thickBot="1" x14ac:dyDescent="0.3">
      <c r="A64" s="159"/>
      <c r="B64" s="149"/>
      <c r="C64" s="149"/>
      <c r="D64" s="151"/>
      <c r="E64" s="149"/>
      <c r="F64" s="152"/>
      <c r="G64" s="152"/>
      <c r="H64" s="152"/>
      <c r="I64" s="152"/>
      <c r="J64" s="152"/>
      <c r="K64" s="156"/>
      <c r="L64" s="298" t="s">
        <v>190</v>
      </c>
      <c r="M64" s="275">
        <v>611</v>
      </c>
      <c r="N64" s="276">
        <v>1</v>
      </c>
      <c r="O64" s="276">
        <v>13</v>
      </c>
      <c r="P64" s="277" t="s">
        <v>12</v>
      </c>
      <c r="Q64" s="277" t="s">
        <v>160</v>
      </c>
      <c r="R64" s="277" t="s">
        <v>9</v>
      </c>
      <c r="S64" s="277" t="s">
        <v>26</v>
      </c>
      <c r="T64" s="277" t="s">
        <v>191</v>
      </c>
      <c r="U64" s="277" t="s">
        <v>158</v>
      </c>
      <c r="V64" s="275"/>
      <c r="W64" s="145"/>
      <c r="X64" s="263">
        <f t="shared" ref="X64:AC64" si="32">X65</f>
        <v>15000</v>
      </c>
      <c r="Y64" s="264">
        <f t="shared" si="32"/>
        <v>0</v>
      </c>
      <c r="Z64" s="265">
        <f t="shared" si="32"/>
        <v>15000</v>
      </c>
      <c r="AA64" s="266">
        <f t="shared" si="32"/>
        <v>0</v>
      </c>
      <c r="AB64" s="263">
        <f t="shared" si="32"/>
        <v>15000</v>
      </c>
      <c r="AC64" s="264">
        <f t="shared" si="32"/>
        <v>0</v>
      </c>
    </row>
    <row r="65" spans="1:29" s="160" customFormat="1" ht="84" thickBot="1" x14ac:dyDescent="0.3">
      <c r="A65" s="159"/>
      <c r="B65" s="149"/>
      <c r="C65" s="149"/>
      <c r="D65" s="151"/>
      <c r="E65" s="149"/>
      <c r="F65" s="152"/>
      <c r="G65" s="152"/>
      <c r="H65" s="152"/>
      <c r="I65" s="152"/>
      <c r="J65" s="152"/>
      <c r="K65" s="156"/>
      <c r="L65" s="298" t="s">
        <v>169</v>
      </c>
      <c r="M65" s="275">
        <v>611</v>
      </c>
      <c r="N65" s="276">
        <v>1</v>
      </c>
      <c r="O65" s="276">
        <v>13</v>
      </c>
      <c r="P65" s="277" t="s">
        <v>12</v>
      </c>
      <c r="Q65" s="277" t="s">
        <v>160</v>
      </c>
      <c r="R65" s="277" t="s">
        <v>9</v>
      </c>
      <c r="S65" s="277" t="s">
        <v>26</v>
      </c>
      <c r="T65" s="277" t="s">
        <v>191</v>
      </c>
      <c r="U65" s="277" t="s">
        <v>158</v>
      </c>
      <c r="V65" s="275">
        <v>200</v>
      </c>
      <c r="W65" s="145"/>
      <c r="X65" s="263">
        <f>X66</f>
        <v>15000</v>
      </c>
      <c r="Y65" s="264">
        <v>0</v>
      </c>
      <c r="Z65" s="265">
        <f>Z66</f>
        <v>15000</v>
      </c>
      <c r="AA65" s="266">
        <v>0</v>
      </c>
      <c r="AB65" s="263">
        <f>AB66</f>
        <v>15000</v>
      </c>
      <c r="AC65" s="264">
        <v>0</v>
      </c>
    </row>
    <row r="66" spans="1:29" s="160" customFormat="1" ht="84" thickBot="1" x14ac:dyDescent="0.3">
      <c r="A66" s="159"/>
      <c r="B66" s="149"/>
      <c r="C66" s="149"/>
      <c r="D66" s="151"/>
      <c r="E66" s="149"/>
      <c r="F66" s="152"/>
      <c r="G66" s="152"/>
      <c r="H66" s="152"/>
      <c r="I66" s="152"/>
      <c r="J66" s="152"/>
      <c r="K66" s="156"/>
      <c r="L66" s="298" t="s">
        <v>192</v>
      </c>
      <c r="M66" s="275">
        <v>611</v>
      </c>
      <c r="N66" s="276">
        <v>1</v>
      </c>
      <c r="O66" s="276">
        <v>13</v>
      </c>
      <c r="P66" s="277" t="s">
        <v>12</v>
      </c>
      <c r="Q66" s="277" t="s">
        <v>160</v>
      </c>
      <c r="R66" s="277" t="s">
        <v>9</v>
      </c>
      <c r="S66" s="277" t="s">
        <v>26</v>
      </c>
      <c r="T66" s="277" t="s">
        <v>191</v>
      </c>
      <c r="U66" s="277" t="s">
        <v>158</v>
      </c>
      <c r="V66" s="275">
        <v>240</v>
      </c>
      <c r="W66" s="145"/>
      <c r="X66" s="263">
        <v>15000</v>
      </c>
      <c r="Y66" s="264">
        <v>0</v>
      </c>
      <c r="Z66" s="265">
        <v>15000</v>
      </c>
      <c r="AA66" s="266">
        <v>0</v>
      </c>
      <c r="AB66" s="263">
        <v>15000</v>
      </c>
      <c r="AC66" s="264">
        <v>0</v>
      </c>
    </row>
    <row r="67" spans="1:29" s="172" customFormat="1" ht="28.5" thickBot="1" x14ac:dyDescent="0.3">
      <c r="A67" s="510"/>
      <c r="B67" s="511"/>
      <c r="C67" s="511"/>
      <c r="D67" s="512"/>
      <c r="E67" s="511"/>
      <c r="F67" s="511"/>
      <c r="G67" s="513"/>
      <c r="H67" s="586">
        <v>240</v>
      </c>
      <c r="I67" s="586"/>
      <c r="J67" s="586"/>
      <c r="K67" s="171"/>
      <c r="L67" s="299" t="s">
        <v>126</v>
      </c>
      <c r="M67" s="278">
        <v>611</v>
      </c>
      <c r="N67" s="279">
        <v>2</v>
      </c>
      <c r="O67" s="279">
        <v>0</v>
      </c>
      <c r="P67" s="280"/>
      <c r="Q67" s="280"/>
      <c r="R67" s="280"/>
      <c r="S67" s="280"/>
      <c r="T67" s="280"/>
      <c r="U67" s="280"/>
      <c r="V67" s="278"/>
      <c r="W67" s="514"/>
      <c r="X67" s="267">
        <f t="shared" ref="X67:AC67" si="33">X68</f>
        <v>177008</v>
      </c>
      <c r="Y67" s="268">
        <f t="shared" si="33"/>
        <v>177008</v>
      </c>
      <c r="Z67" s="267">
        <f t="shared" si="33"/>
        <v>177008</v>
      </c>
      <c r="AA67" s="268">
        <f t="shared" si="33"/>
        <v>177008</v>
      </c>
      <c r="AB67" s="267">
        <f t="shared" si="33"/>
        <v>177008</v>
      </c>
      <c r="AC67" s="268">
        <f t="shared" si="33"/>
        <v>177008</v>
      </c>
    </row>
    <row r="68" spans="1:29" s="164" customFormat="1" ht="28.5" thickBot="1" x14ac:dyDescent="0.3">
      <c r="A68" s="163"/>
      <c r="B68" s="154"/>
      <c r="C68" s="154"/>
      <c r="D68" s="155"/>
      <c r="E68" s="154"/>
      <c r="F68" s="494"/>
      <c r="G68" s="585" t="s">
        <v>193</v>
      </c>
      <c r="H68" s="585"/>
      <c r="I68" s="585"/>
      <c r="J68" s="585"/>
      <c r="K68" s="156"/>
      <c r="L68" s="298" t="s">
        <v>127</v>
      </c>
      <c r="M68" s="275">
        <v>611</v>
      </c>
      <c r="N68" s="276">
        <v>2</v>
      </c>
      <c r="O68" s="276">
        <v>3</v>
      </c>
      <c r="P68" s="277"/>
      <c r="Q68" s="277"/>
      <c r="R68" s="277"/>
      <c r="S68" s="277"/>
      <c r="T68" s="277"/>
      <c r="U68" s="277"/>
      <c r="V68" s="275"/>
      <c r="W68" s="157"/>
      <c r="X68" s="263">
        <f>X69</f>
        <v>177008</v>
      </c>
      <c r="Y68" s="264">
        <f t="shared" ref="Y68:AC69" si="34">Y69</f>
        <v>177008</v>
      </c>
      <c r="Z68" s="265">
        <f>Z69</f>
        <v>177008</v>
      </c>
      <c r="AA68" s="266">
        <f t="shared" si="34"/>
        <v>177008</v>
      </c>
      <c r="AB68" s="263">
        <f>AB69</f>
        <v>177008</v>
      </c>
      <c r="AC68" s="264">
        <f t="shared" si="34"/>
        <v>177008</v>
      </c>
    </row>
    <row r="69" spans="1:29" s="160" customFormat="1" ht="167.25" thickBot="1" x14ac:dyDescent="0.3">
      <c r="A69" s="159"/>
      <c r="B69" s="149"/>
      <c r="C69" s="149"/>
      <c r="D69" s="151"/>
      <c r="E69" s="149"/>
      <c r="F69" s="149"/>
      <c r="G69" s="152"/>
      <c r="H69" s="583">
        <v>220</v>
      </c>
      <c r="I69" s="583"/>
      <c r="J69" s="583"/>
      <c r="K69" s="156"/>
      <c r="L69" s="298" t="s">
        <v>278</v>
      </c>
      <c r="M69" s="275">
        <v>611</v>
      </c>
      <c r="N69" s="276">
        <v>2</v>
      </c>
      <c r="O69" s="276">
        <v>3</v>
      </c>
      <c r="P69" s="277" t="s">
        <v>12</v>
      </c>
      <c r="Q69" s="277" t="s">
        <v>158</v>
      </c>
      <c r="R69" s="277" t="s">
        <v>48</v>
      </c>
      <c r="S69" s="277" t="s">
        <v>158</v>
      </c>
      <c r="T69" s="277" t="s">
        <v>32</v>
      </c>
      <c r="U69" s="277" t="s">
        <v>158</v>
      </c>
      <c r="V69" s="275"/>
      <c r="W69" s="145"/>
      <c r="X69" s="263">
        <f>X70</f>
        <v>177008</v>
      </c>
      <c r="Y69" s="264">
        <f t="shared" si="34"/>
        <v>177008</v>
      </c>
      <c r="Z69" s="265">
        <f>Z70</f>
        <v>177008</v>
      </c>
      <c r="AA69" s="266">
        <f t="shared" si="34"/>
        <v>177008</v>
      </c>
      <c r="AB69" s="263">
        <f>AB70</f>
        <v>177008</v>
      </c>
      <c r="AC69" s="264">
        <f t="shared" si="34"/>
        <v>177008</v>
      </c>
    </row>
    <row r="70" spans="1:29" s="160" customFormat="1" ht="111.75" thickBot="1" x14ac:dyDescent="0.3">
      <c r="A70" s="159"/>
      <c r="B70" s="149"/>
      <c r="C70" s="149"/>
      <c r="D70" s="151"/>
      <c r="E70" s="149"/>
      <c r="F70" s="152"/>
      <c r="G70" s="583" t="s">
        <v>194</v>
      </c>
      <c r="H70" s="583"/>
      <c r="I70" s="583"/>
      <c r="J70" s="583"/>
      <c r="K70" s="156"/>
      <c r="L70" s="298" t="s">
        <v>281</v>
      </c>
      <c r="M70" s="275">
        <v>611</v>
      </c>
      <c r="N70" s="276">
        <v>2</v>
      </c>
      <c r="O70" s="276">
        <v>3</v>
      </c>
      <c r="P70" s="277" t="s">
        <v>12</v>
      </c>
      <c r="Q70" s="277" t="s">
        <v>160</v>
      </c>
      <c r="R70" s="277" t="s">
        <v>48</v>
      </c>
      <c r="S70" s="277" t="s">
        <v>158</v>
      </c>
      <c r="T70" s="277" t="s">
        <v>32</v>
      </c>
      <c r="U70" s="277" t="s">
        <v>158</v>
      </c>
      <c r="V70" s="275"/>
      <c r="W70" s="145"/>
      <c r="X70" s="263">
        <f t="shared" ref="X70:Y70" si="35">X72</f>
        <v>177008</v>
      </c>
      <c r="Y70" s="264">
        <f t="shared" si="35"/>
        <v>177008</v>
      </c>
      <c r="Z70" s="265">
        <f t="shared" ref="Z70:AA70" si="36">Z72</f>
        <v>177008</v>
      </c>
      <c r="AA70" s="266">
        <f t="shared" si="36"/>
        <v>177008</v>
      </c>
      <c r="AB70" s="263">
        <f t="shared" ref="AB70:AC70" si="37">AB72</f>
        <v>177008</v>
      </c>
      <c r="AC70" s="264">
        <f t="shared" si="37"/>
        <v>177008</v>
      </c>
    </row>
    <row r="71" spans="1:29" s="160" customFormat="1" ht="84" thickBot="1" x14ac:dyDescent="0.3">
      <c r="A71" s="159"/>
      <c r="B71" s="149"/>
      <c r="C71" s="149"/>
      <c r="D71" s="151"/>
      <c r="E71" s="149"/>
      <c r="F71" s="152"/>
      <c r="G71" s="152"/>
      <c r="H71" s="152"/>
      <c r="I71" s="152"/>
      <c r="J71" s="152"/>
      <c r="K71" s="156"/>
      <c r="L71" s="298" t="s">
        <v>161</v>
      </c>
      <c r="M71" s="275">
        <v>611</v>
      </c>
      <c r="N71" s="276">
        <v>2</v>
      </c>
      <c r="O71" s="276">
        <v>3</v>
      </c>
      <c r="P71" s="277" t="s">
        <v>12</v>
      </c>
      <c r="Q71" s="277" t="s">
        <v>160</v>
      </c>
      <c r="R71" s="277" t="s">
        <v>9</v>
      </c>
      <c r="S71" s="277" t="s">
        <v>158</v>
      </c>
      <c r="T71" s="277" t="s">
        <v>32</v>
      </c>
      <c r="U71" s="277" t="s">
        <v>158</v>
      </c>
      <c r="V71" s="275"/>
      <c r="W71" s="145"/>
      <c r="X71" s="263">
        <f t="shared" ref="X71:AC73" si="38">X72</f>
        <v>177008</v>
      </c>
      <c r="Y71" s="264">
        <f t="shared" si="38"/>
        <v>177008</v>
      </c>
      <c r="Z71" s="265">
        <f t="shared" si="38"/>
        <v>177008</v>
      </c>
      <c r="AA71" s="266">
        <f t="shared" si="38"/>
        <v>177008</v>
      </c>
      <c r="AB71" s="263">
        <f t="shared" si="38"/>
        <v>177008</v>
      </c>
      <c r="AC71" s="264">
        <f t="shared" si="38"/>
        <v>177008</v>
      </c>
    </row>
    <row r="72" spans="1:29" s="160" customFormat="1" ht="139.5" thickBot="1" x14ac:dyDescent="0.3">
      <c r="A72" s="159"/>
      <c r="B72" s="149"/>
      <c r="C72" s="149"/>
      <c r="D72" s="151"/>
      <c r="E72" s="149"/>
      <c r="F72" s="149"/>
      <c r="G72" s="152"/>
      <c r="H72" s="583">
        <v>240</v>
      </c>
      <c r="I72" s="583"/>
      <c r="J72" s="583"/>
      <c r="K72" s="156"/>
      <c r="L72" s="298" t="s">
        <v>195</v>
      </c>
      <c r="M72" s="275">
        <v>611</v>
      </c>
      <c r="N72" s="276">
        <v>2</v>
      </c>
      <c r="O72" s="276">
        <v>3</v>
      </c>
      <c r="P72" s="277" t="s">
        <v>12</v>
      </c>
      <c r="Q72" s="277" t="s">
        <v>160</v>
      </c>
      <c r="R72" s="277" t="s">
        <v>9</v>
      </c>
      <c r="S72" s="277" t="s">
        <v>160</v>
      </c>
      <c r="T72" s="277" t="s">
        <v>196</v>
      </c>
      <c r="U72" s="277" t="s">
        <v>26</v>
      </c>
      <c r="V72" s="275"/>
      <c r="W72" s="145"/>
      <c r="X72" s="263">
        <f t="shared" si="38"/>
        <v>177008</v>
      </c>
      <c r="Y72" s="264">
        <f t="shared" si="38"/>
        <v>177008</v>
      </c>
      <c r="Z72" s="265">
        <f t="shared" si="38"/>
        <v>177008</v>
      </c>
      <c r="AA72" s="266">
        <f t="shared" si="38"/>
        <v>177008</v>
      </c>
      <c r="AB72" s="263">
        <f t="shared" si="38"/>
        <v>177008</v>
      </c>
      <c r="AC72" s="264">
        <f t="shared" si="38"/>
        <v>177008</v>
      </c>
    </row>
    <row r="73" spans="1:29" s="160" customFormat="1" ht="139.5" thickBot="1" x14ac:dyDescent="0.3">
      <c r="A73" s="159"/>
      <c r="B73" s="149"/>
      <c r="C73" s="149"/>
      <c r="D73" s="151"/>
      <c r="E73" s="149"/>
      <c r="F73" s="152"/>
      <c r="G73" s="152"/>
      <c r="H73" s="152"/>
      <c r="I73" s="152"/>
      <c r="J73" s="152"/>
      <c r="K73" s="156"/>
      <c r="L73" s="298" t="s">
        <v>165</v>
      </c>
      <c r="M73" s="275">
        <v>611</v>
      </c>
      <c r="N73" s="276">
        <v>2</v>
      </c>
      <c r="O73" s="276">
        <v>3</v>
      </c>
      <c r="P73" s="277" t="s">
        <v>12</v>
      </c>
      <c r="Q73" s="277" t="s">
        <v>160</v>
      </c>
      <c r="R73" s="277" t="s">
        <v>9</v>
      </c>
      <c r="S73" s="277" t="s">
        <v>160</v>
      </c>
      <c r="T73" s="277" t="s">
        <v>196</v>
      </c>
      <c r="U73" s="277" t="s">
        <v>26</v>
      </c>
      <c r="V73" s="275">
        <v>100</v>
      </c>
      <c r="W73" s="145"/>
      <c r="X73" s="263">
        <f t="shared" si="38"/>
        <v>177008</v>
      </c>
      <c r="Y73" s="264">
        <f t="shared" si="38"/>
        <v>177008</v>
      </c>
      <c r="Z73" s="265">
        <f t="shared" si="38"/>
        <v>177008</v>
      </c>
      <c r="AA73" s="266">
        <f t="shared" si="38"/>
        <v>177008</v>
      </c>
      <c r="AB73" s="263">
        <f t="shared" si="38"/>
        <v>177008</v>
      </c>
      <c r="AC73" s="264">
        <f t="shared" si="38"/>
        <v>177008</v>
      </c>
    </row>
    <row r="74" spans="1:29" s="160" customFormat="1" ht="56.25" thickBot="1" x14ac:dyDescent="0.3">
      <c r="A74" s="159"/>
      <c r="B74" s="149"/>
      <c r="C74" s="149"/>
      <c r="D74" s="151"/>
      <c r="E74" s="149"/>
      <c r="F74" s="152"/>
      <c r="G74" s="583"/>
      <c r="H74" s="583"/>
      <c r="I74" s="583"/>
      <c r="J74" s="583"/>
      <c r="K74" s="156"/>
      <c r="L74" s="298" t="s">
        <v>166</v>
      </c>
      <c r="M74" s="275">
        <v>611</v>
      </c>
      <c r="N74" s="276">
        <v>2</v>
      </c>
      <c r="O74" s="276">
        <v>3</v>
      </c>
      <c r="P74" s="277" t="s">
        <v>12</v>
      </c>
      <c r="Q74" s="277" t="s">
        <v>160</v>
      </c>
      <c r="R74" s="277" t="s">
        <v>9</v>
      </c>
      <c r="S74" s="277" t="s">
        <v>160</v>
      </c>
      <c r="T74" s="277" t="s">
        <v>196</v>
      </c>
      <c r="U74" s="277" t="s">
        <v>26</v>
      </c>
      <c r="V74" s="275">
        <v>120</v>
      </c>
      <c r="W74" s="145"/>
      <c r="X74" s="263">
        <v>177008</v>
      </c>
      <c r="Y74" s="263">
        <v>177008</v>
      </c>
      <c r="Z74" s="265">
        <v>177008</v>
      </c>
      <c r="AA74" s="265">
        <v>177008</v>
      </c>
      <c r="AB74" s="263">
        <v>177008</v>
      </c>
      <c r="AC74" s="263">
        <v>177008</v>
      </c>
    </row>
    <row r="75" spans="1:29" s="172" customFormat="1" ht="56.25" thickBot="1" x14ac:dyDescent="0.3">
      <c r="A75" s="159"/>
      <c r="B75" s="149"/>
      <c r="C75" s="149"/>
      <c r="D75" s="151"/>
      <c r="E75" s="152"/>
      <c r="F75" s="583"/>
      <c r="G75" s="583"/>
      <c r="H75" s="583"/>
      <c r="I75" s="583"/>
      <c r="J75" s="583"/>
      <c r="K75" s="171"/>
      <c r="L75" s="299" t="s">
        <v>197</v>
      </c>
      <c r="M75" s="278">
        <v>611</v>
      </c>
      <c r="N75" s="279">
        <v>3</v>
      </c>
      <c r="O75" s="279"/>
      <c r="P75" s="280"/>
      <c r="Q75" s="280"/>
      <c r="R75" s="280"/>
      <c r="S75" s="280"/>
      <c r="T75" s="280"/>
      <c r="U75" s="280"/>
      <c r="V75" s="278"/>
      <c r="W75" s="145"/>
      <c r="X75" s="267">
        <f>X76</f>
        <v>400000</v>
      </c>
      <c r="Y75" s="268">
        <f>Y83</f>
        <v>0</v>
      </c>
      <c r="Z75" s="267">
        <f>Z76</f>
        <v>248000</v>
      </c>
      <c r="AA75" s="268">
        <f>AA83</f>
        <v>0</v>
      </c>
      <c r="AB75" s="267">
        <f>AB76</f>
        <v>175000</v>
      </c>
      <c r="AC75" s="268">
        <f>AC83</f>
        <v>0</v>
      </c>
    </row>
    <row r="76" spans="1:29" s="162" customFormat="1" ht="84" thickBot="1" x14ac:dyDescent="0.3">
      <c r="A76" s="161"/>
      <c r="B76" s="146"/>
      <c r="C76" s="146"/>
      <c r="D76" s="153"/>
      <c r="E76" s="146"/>
      <c r="F76" s="147"/>
      <c r="G76" s="584"/>
      <c r="H76" s="584"/>
      <c r="I76" s="584"/>
      <c r="J76" s="584"/>
      <c r="K76" s="156"/>
      <c r="L76" s="298" t="s">
        <v>129</v>
      </c>
      <c r="M76" s="275">
        <v>611</v>
      </c>
      <c r="N76" s="276">
        <v>3</v>
      </c>
      <c r="O76" s="276">
        <v>9</v>
      </c>
      <c r="P76" s="277"/>
      <c r="Q76" s="277"/>
      <c r="R76" s="277"/>
      <c r="S76" s="277"/>
      <c r="T76" s="277"/>
      <c r="U76" s="277"/>
      <c r="V76" s="275"/>
      <c r="W76" s="148"/>
      <c r="X76" s="263">
        <f>X77+X83</f>
        <v>400000</v>
      </c>
      <c r="Y76" s="264">
        <f t="shared" ref="X76:AC77" si="39">Y77</f>
        <v>0</v>
      </c>
      <c r="Z76" s="265">
        <f>Z77+Z83</f>
        <v>248000</v>
      </c>
      <c r="AA76" s="266">
        <f t="shared" si="39"/>
        <v>0</v>
      </c>
      <c r="AB76" s="263">
        <f>AB77+AB83</f>
        <v>175000</v>
      </c>
      <c r="AC76" s="264">
        <f t="shared" si="39"/>
        <v>0</v>
      </c>
    </row>
    <row r="77" spans="1:29" s="160" customFormat="1" ht="167.25" thickBot="1" x14ac:dyDescent="0.3">
      <c r="A77" s="159"/>
      <c r="B77" s="149"/>
      <c r="C77" s="149"/>
      <c r="D77" s="151"/>
      <c r="E77" s="149"/>
      <c r="F77" s="149"/>
      <c r="G77" s="152"/>
      <c r="H77" s="583"/>
      <c r="I77" s="583"/>
      <c r="J77" s="583"/>
      <c r="K77" s="156"/>
      <c r="L77" s="298" t="s">
        <v>278</v>
      </c>
      <c r="M77" s="275">
        <v>611</v>
      </c>
      <c r="N77" s="276">
        <v>3</v>
      </c>
      <c r="O77" s="276">
        <v>9</v>
      </c>
      <c r="P77" s="277" t="s">
        <v>12</v>
      </c>
      <c r="Q77" s="277" t="s">
        <v>158</v>
      </c>
      <c r="R77" s="277" t="s">
        <v>48</v>
      </c>
      <c r="S77" s="277" t="s">
        <v>158</v>
      </c>
      <c r="T77" s="277" t="s">
        <v>32</v>
      </c>
      <c r="U77" s="277" t="s">
        <v>158</v>
      </c>
      <c r="V77" s="275"/>
      <c r="W77" s="145"/>
      <c r="X77" s="263">
        <f t="shared" si="39"/>
        <v>400000</v>
      </c>
      <c r="Y77" s="264">
        <f t="shared" si="39"/>
        <v>0</v>
      </c>
      <c r="Z77" s="265">
        <f t="shared" si="39"/>
        <v>248000</v>
      </c>
      <c r="AA77" s="266">
        <f t="shared" si="39"/>
        <v>0</v>
      </c>
      <c r="AB77" s="263">
        <f t="shared" si="39"/>
        <v>175000</v>
      </c>
      <c r="AC77" s="264">
        <f t="shared" si="39"/>
        <v>0</v>
      </c>
    </row>
    <row r="78" spans="1:29" s="160" customFormat="1" ht="111.75" thickBot="1" x14ac:dyDescent="0.3">
      <c r="A78" s="159"/>
      <c r="B78" s="149"/>
      <c r="C78" s="149"/>
      <c r="D78" s="151"/>
      <c r="E78" s="149"/>
      <c r="F78" s="152"/>
      <c r="G78" s="583"/>
      <c r="H78" s="583"/>
      <c r="I78" s="583"/>
      <c r="J78" s="583"/>
      <c r="K78" s="156"/>
      <c r="L78" s="298" t="s">
        <v>281</v>
      </c>
      <c r="M78" s="275">
        <v>611</v>
      </c>
      <c r="N78" s="276">
        <v>3</v>
      </c>
      <c r="O78" s="276">
        <v>9</v>
      </c>
      <c r="P78" s="277" t="s">
        <v>12</v>
      </c>
      <c r="Q78" s="277" t="s">
        <v>160</v>
      </c>
      <c r="R78" s="277" t="s">
        <v>9</v>
      </c>
      <c r="S78" s="277" t="s">
        <v>158</v>
      </c>
      <c r="T78" s="277" t="s">
        <v>32</v>
      </c>
      <c r="U78" s="277" t="s">
        <v>158</v>
      </c>
      <c r="V78" s="275"/>
      <c r="W78" s="145"/>
      <c r="X78" s="263">
        <f t="shared" ref="X78:Y78" si="40">X80</f>
        <v>400000</v>
      </c>
      <c r="Y78" s="264">
        <f t="shared" si="40"/>
        <v>0</v>
      </c>
      <c r="Z78" s="265">
        <f t="shared" ref="Z78:AA78" si="41">Z80</f>
        <v>248000</v>
      </c>
      <c r="AA78" s="266">
        <f t="shared" si="41"/>
        <v>0</v>
      </c>
      <c r="AB78" s="263">
        <f t="shared" ref="AB78:AC78" si="42">AB80</f>
        <v>175000</v>
      </c>
      <c r="AC78" s="264">
        <f t="shared" si="42"/>
        <v>0</v>
      </c>
    </row>
    <row r="79" spans="1:29" s="160" customFormat="1" ht="84" thickBot="1" x14ac:dyDescent="0.3">
      <c r="A79" s="159"/>
      <c r="B79" s="149"/>
      <c r="C79" s="149"/>
      <c r="D79" s="151"/>
      <c r="E79" s="149"/>
      <c r="F79" s="152"/>
      <c r="G79" s="152"/>
      <c r="H79" s="152"/>
      <c r="I79" s="152"/>
      <c r="J79" s="152"/>
      <c r="K79" s="156"/>
      <c r="L79" s="298" t="s">
        <v>161</v>
      </c>
      <c r="M79" s="275">
        <v>611</v>
      </c>
      <c r="N79" s="276">
        <v>3</v>
      </c>
      <c r="O79" s="276">
        <v>9</v>
      </c>
      <c r="P79" s="277" t="s">
        <v>12</v>
      </c>
      <c r="Q79" s="277" t="s">
        <v>160</v>
      </c>
      <c r="R79" s="277" t="s">
        <v>9</v>
      </c>
      <c r="S79" s="277" t="s">
        <v>158</v>
      </c>
      <c r="T79" s="277" t="s">
        <v>32</v>
      </c>
      <c r="U79" s="277" t="s">
        <v>158</v>
      </c>
      <c r="V79" s="275"/>
      <c r="W79" s="145"/>
      <c r="X79" s="263">
        <f t="shared" ref="X79:AC79" si="43">X80</f>
        <v>400000</v>
      </c>
      <c r="Y79" s="264">
        <f t="shared" si="43"/>
        <v>0</v>
      </c>
      <c r="Z79" s="265">
        <f t="shared" si="43"/>
        <v>248000</v>
      </c>
      <c r="AA79" s="266">
        <f t="shared" si="43"/>
        <v>0</v>
      </c>
      <c r="AB79" s="263">
        <f t="shared" si="43"/>
        <v>175000</v>
      </c>
      <c r="AC79" s="264">
        <f t="shared" si="43"/>
        <v>0</v>
      </c>
    </row>
    <row r="80" spans="1:29" s="160" customFormat="1" ht="84" thickBot="1" x14ac:dyDescent="0.3">
      <c r="A80" s="159"/>
      <c r="B80" s="149"/>
      <c r="C80" s="149"/>
      <c r="D80" s="151"/>
      <c r="E80" s="149"/>
      <c r="F80" s="149"/>
      <c r="G80" s="152"/>
      <c r="H80" s="583"/>
      <c r="I80" s="583"/>
      <c r="J80" s="583"/>
      <c r="K80" s="156"/>
      <c r="L80" s="298" t="s">
        <v>198</v>
      </c>
      <c r="M80" s="275">
        <v>611</v>
      </c>
      <c r="N80" s="276">
        <v>3</v>
      </c>
      <c r="O80" s="276">
        <v>9</v>
      </c>
      <c r="P80" s="277" t="s">
        <v>12</v>
      </c>
      <c r="Q80" s="277" t="s">
        <v>160</v>
      </c>
      <c r="R80" s="277" t="s">
        <v>9</v>
      </c>
      <c r="S80" s="277" t="s">
        <v>26</v>
      </c>
      <c r="T80" s="277" t="s">
        <v>199</v>
      </c>
      <c r="U80" s="277" t="s">
        <v>158</v>
      </c>
      <c r="V80" s="275"/>
      <c r="W80" s="145"/>
      <c r="X80" s="263">
        <f t="shared" ref="X80:Y80" si="44">X82</f>
        <v>400000</v>
      </c>
      <c r="Y80" s="264">
        <f t="shared" si="44"/>
        <v>0</v>
      </c>
      <c r="Z80" s="265">
        <f t="shared" ref="Z80:AA80" si="45">Z82</f>
        <v>248000</v>
      </c>
      <c r="AA80" s="266">
        <f t="shared" si="45"/>
        <v>0</v>
      </c>
      <c r="AB80" s="263">
        <f t="shared" ref="AB80:AC80" si="46">AB82</f>
        <v>175000</v>
      </c>
      <c r="AC80" s="264">
        <f t="shared" si="46"/>
        <v>0</v>
      </c>
    </row>
    <row r="81" spans="1:29" s="160" customFormat="1" ht="56.25" thickBot="1" x14ac:dyDescent="0.3">
      <c r="A81" s="159"/>
      <c r="B81" s="149"/>
      <c r="C81" s="149"/>
      <c r="D81" s="151"/>
      <c r="E81" s="152"/>
      <c r="F81" s="152"/>
      <c r="G81" s="152"/>
      <c r="H81" s="152"/>
      <c r="I81" s="152"/>
      <c r="J81" s="152"/>
      <c r="K81" s="156"/>
      <c r="L81" s="298" t="s">
        <v>168</v>
      </c>
      <c r="M81" s="275">
        <v>611</v>
      </c>
      <c r="N81" s="276">
        <v>3</v>
      </c>
      <c r="O81" s="276">
        <v>9</v>
      </c>
      <c r="P81" s="277" t="s">
        <v>12</v>
      </c>
      <c r="Q81" s="277" t="s">
        <v>160</v>
      </c>
      <c r="R81" s="277" t="s">
        <v>9</v>
      </c>
      <c r="S81" s="277" t="s">
        <v>26</v>
      </c>
      <c r="T81" s="277" t="s">
        <v>199</v>
      </c>
      <c r="U81" s="277" t="s">
        <v>158</v>
      </c>
      <c r="V81" s="275">
        <v>200</v>
      </c>
      <c r="W81" s="145"/>
      <c r="X81" s="263">
        <f t="shared" ref="X81:AC81" si="47">X82</f>
        <v>400000</v>
      </c>
      <c r="Y81" s="264">
        <f t="shared" si="47"/>
        <v>0</v>
      </c>
      <c r="Z81" s="265">
        <f t="shared" si="47"/>
        <v>248000</v>
      </c>
      <c r="AA81" s="266">
        <f t="shared" si="47"/>
        <v>0</v>
      </c>
      <c r="AB81" s="263">
        <f t="shared" si="47"/>
        <v>175000</v>
      </c>
      <c r="AC81" s="264">
        <f t="shared" si="47"/>
        <v>0</v>
      </c>
    </row>
    <row r="82" spans="1:29" s="160" customFormat="1" ht="83.25" customHeight="1" thickBot="1" x14ac:dyDescent="0.3">
      <c r="A82" s="159"/>
      <c r="B82" s="149"/>
      <c r="C82" s="149"/>
      <c r="D82" s="151"/>
      <c r="E82" s="152"/>
      <c r="F82" s="583"/>
      <c r="G82" s="583"/>
      <c r="H82" s="583"/>
      <c r="I82" s="583"/>
      <c r="J82" s="583"/>
      <c r="K82" s="156"/>
      <c r="L82" s="298" t="s">
        <v>169</v>
      </c>
      <c r="M82" s="275">
        <v>611</v>
      </c>
      <c r="N82" s="276">
        <v>3</v>
      </c>
      <c r="O82" s="276">
        <v>9</v>
      </c>
      <c r="P82" s="277" t="s">
        <v>12</v>
      </c>
      <c r="Q82" s="277" t="s">
        <v>160</v>
      </c>
      <c r="R82" s="277" t="s">
        <v>9</v>
      </c>
      <c r="S82" s="277" t="s">
        <v>26</v>
      </c>
      <c r="T82" s="277" t="s">
        <v>199</v>
      </c>
      <c r="U82" s="277" t="s">
        <v>158</v>
      </c>
      <c r="V82" s="275">
        <v>240</v>
      </c>
      <c r="W82" s="145"/>
      <c r="X82" s="263">
        <v>400000</v>
      </c>
      <c r="Y82" s="264">
        <v>0</v>
      </c>
      <c r="Z82" s="265">
        <v>248000</v>
      </c>
      <c r="AA82" s="266">
        <v>0</v>
      </c>
      <c r="AB82" s="263">
        <v>175000</v>
      </c>
      <c r="AC82" s="264">
        <v>0</v>
      </c>
    </row>
    <row r="83" spans="1:29" s="160" customFormat="1" ht="27.75" hidden="1" customHeight="1" thickBot="1" x14ac:dyDescent="0.3">
      <c r="A83" s="159"/>
      <c r="B83" s="149"/>
      <c r="C83" s="149"/>
      <c r="D83" s="151"/>
      <c r="E83" s="152"/>
      <c r="F83" s="152"/>
      <c r="G83" s="152"/>
      <c r="H83" s="152"/>
      <c r="I83" s="152"/>
      <c r="J83" s="152"/>
      <c r="K83" s="156"/>
      <c r="L83" s="298" t="s">
        <v>200</v>
      </c>
      <c r="M83" s="275">
        <v>611</v>
      </c>
      <c r="N83" s="276">
        <v>3</v>
      </c>
      <c r="O83" s="276">
        <v>9</v>
      </c>
      <c r="P83" s="277" t="s">
        <v>201</v>
      </c>
      <c r="Q83" s="277" t="s">
        <v>5</v>
      </c>
      <c r="R83" s="277" t="s">
        <v>9</v>
      </c>
      <c r="S83" s="277" t="s">
        <v>46</v>
      </c>
      <c r="T83" s="277" t="s">
        <v>172</v>
      </c>
      <c r="U83" s="277" t="s">
        <v>158</v>
      </c>
      <c r="V83" s="275">
        <v>200</v>
      </c>
      <c r="W83" s="145"/>
      <c r="X83" s="263">
        <f t="shared" ref="X83:AC83" si="48">X84</f>
        <v>0</v>
      </c>
      <c r="Y83" s="264">
        <f t="shared" si="48"/>
        <v>0</v>
      </c>
      <c r="Z83" s="265">
        <f t="shared" si="48"/>
        <v>0</v>
      </c>
      <c r="AA83" s="266">
        <f t="shared" si="48"/>
        <v>0</v>
      </c>
      <c r="AB83" s="263">
        <f t="shared" si="48"/>
        <v>0</v>
      </c>
      <c r="AC83" s="264">
        <f t="shared" si="48"/>
        <v>0</v>
      </c>
    </row>
    <row r="84" spans="1:29" s="160" customFormat="1" ht="84" hidden="1" thickBot="1" x14ac:dyDescent="0.3">
      <c r="A84" s="159"/>
      <c r="B84" s="149"/>
      <c r="C84" s="149"/>
      <c r="D84" s="151"/>
      <c r="E84" s="152"/>
      <c r="F84" s="152"/>
      <c r="G84" s="152"/>
      <c r="H84" s="152"/>
      <c r="I84" s="152"/>
      <c r="J84" s="152"/>
      <c r="K84" s="156"/>
      <c r="L84" s="298" t="s">
        <v>192</v>
      </c>
      <c r="M84" s="275">
        <v>611</v>
      </c>
      <c r="N84" s="276">
        <v>3</v>
      </c>
      <c r="O84" s="276">
        <v>9</v>
      </c>
      <c r="P84" s="277" t="s">
        <v>201</v>
      </c>
      <c r="Q84" s="277" t="s">
        <v>5</v>
      </c>
      <c r="R84" s="277" t="s">
        <v>9</v>
      </c>
      <c r="S84" s="277" t="s">
        <v>46</v>
      </c>
      <c r="T84" s="277" t="s">
        <v>172</v>
      </c>
      <c r="U84" s="277" t="s">
        <v>158</v>
      </c>
      <c r="V84" s="275">
        <v>240</v>
      </c>
      <c r="W84" s="145"/>
      <c r="X84" s="263">
        <v>0</v>
      </c>
      <c r="Y84" s="264">
        <v>0</v>
      </c>
      <c r="Z84" s="265">
        <v>0</v>
      </c>
      <c r="AA84" s="266">
        <v>0</v>
      </c>
      <c r="AB84" s="263">
        <v>0</v>
      </c>
      <c r="AC84" s="264">
        <v>0</v>
      </c>
    </row>
    <row r="85" spans="1:29" s="172" customFormat="1" ht="28.5" thickBot="1" x14ac:dyDescent="0.3">
      <c r="A85" s="159"/>
      <c r="B85" s="149"/>
      <c r="C85" s="149"/>
      <c r="D85" s="151"/>
      <c r="E85" s="149"/>
      <c r="F85" s="152"/>
      <c r="G85" s="583"/>
      <c r="H85" s="583"/>
      <c r="I85" s="583"/>
      <c r="J85" s="583"/>
      <c r="K85" s="171"/>
      <c r="L85" s="299" t="s">
        <v>130</v>
      </c>
      <c r="M85" s="278">
        <v>611</v>
      </c>
      <c r="N85" s="279">
        <v>4</v>
      </c>
      <c r="O85" s="279"/>
      <c r="P85" s="280"/>
      <c r="Q85" s="280"/>
      <c r="R85" s="280"/>
      <c r="S85" s="280"/>
      <c r="T85" s="280"/>
      <c r="U85" s="280"/>
      <c r="V85" s="278"/>
      <c r="W85" s="145"/>
      <c r="X85" s="267">
        <f t="shared" ref="X85:AC85" si="49">X86+X109</f>
        <v>1405568</v>
      </c>
      <c r="Y85" s="268">
        <f t="shared" si="49"/>
        <v>0</v>
      </c>
      <c r="Z85" s="267">
        <f t="shared" si="49"/>
        <v>1505300</v>
      </c>
      <c r="AA85" s="268">
        <f t="shared" si="49"/>
        <v>0</v>
      </c>
      <c r="AB85" s="267">
        <f t="shared" si="49"/>
        <v>1506000</v>
      </c>
      <c r="AC85" s="268">
        <f t="shared" si="49"/>
        <v>0</v>
      </c>
    </row>
    <row r="86" spans="1:29" s="162" customFormat="1" ht="28.5" thickBot="1" x14ac:dyDescent="0.3">
      <c r="A86" s="161"/>
      <c r="B86" s="146"/>
      <c r="C86" s="146"/>
      <c r="D86" s="153"/>
      <c r="E86" s="146"/>
      <c r="F86" s="146"/>
      <c r="G86" s="147"/>
      <c r="H86" s="584"/>
      <c r="I86" s="584"/>
      <c r="J86" s="584"/>
      <c r="K86" s="156"/>
      <c r="L86" s="298" t="s">
        <v>131</v>
      </c>
      <c r="M86" s="275">
        <v>611</v>
      </c>
      <c r="N86" s="276">
        <v>4</v>
      </c>
      <c r="O86" s="276">
        <v>9</v>
      </c>
      <c r="P86" s="277"/>
      <c r="Q86" s="277"/>
      <c r="R86" s="277"/>
      <c r="S86" s="277"/>
      <c r="T86" s="277"/>
      <c r="U86" s="277"/>
      <c r="V86" s="275"/>
      <c r="W86" s="148"/>
      <c r="X86" s="263">
        <f t="shared" ref="X86:AC87" si="50">X87</f>
        <v>1150000</v>
      </c>
      <c r="Y86" s="264">
        <f t="shared" si="50"/>
        <v>0</v>
      </c>
      <c r="Z86" s="265">
        <f t="shared" si="50"/>
        <v>1150000</v>
      </c>
      <c r="AA86" s="266">
        <f t="shared" si="50"/>
        <v>0</v>
      </c>
      <c r="AB86" s="263">
        <f t="shared" si="50"/>
        <v>1150000</v>
      </c>
      <c r="AC86" s="264">
        <f t="shared" si="50"/>
        <v>0</v>
      </c>
    </row>
    <row r="87" spans="1:29" s="160" customFormat="1" ht="167.25" thickBot="1" x14ac:dyDescent="0.3">
      <c r="A87" s="159"/>
      <c r="B87" s="149"/>
      <c r="C87" s="149"/>
      <c r="D87" s="151"/>
      <c r="E87" s="149"/>
      <c r="F87" s="152"/>
      <c r="G87" s="583"/>
      <c r="H87" s="583"/>
      <c r="I87" s="583"/>
      <c r="J87" s="583"/>
      <c r="K87" s="156"/>
      <c r="L87" s="298" t="s">
        <v>278</v>
      </c>
      <c r="M87" s="275">
        <v>611</v>
      </c>
      <c r="N87" s="276">
        <v>4</v>
      </c>
      <c r="O87" s="276">
        <v>9</v>
      </c>
      <c r="P87" s="277" t="s">
        <v>12</v>
      </c>
      <c r="Q87" s="277" t="s">
        <v>5</v>
      </c>
      <c r="R87" s="277" t="s">
        <v>48</v>
      </c>
      <c r="S87" s="277" t="s">
        <v>158</v>
      </c>
      <c r="T87" s="277" t="s">
        <v>32</v>
      </c>
      <c r="U87" s="277" t="s">
        <v>158</v>
      </c>
      <c r="V87" s="275"/>
      <c r="W87" s="145"/>
      <c r="X87" s="263">
        <f t="shared" si="50"/>
        <v>1150000</v>
      </c>
      <c r="Y87" s="264">
        <f t="shared" si="50"/>
        <v>0</v>
      </c>
      <c r="Z87" s="265">
        <f t="shared" si="50"/>
        <v>1150000</v>
      </c>
      <c r="AA87" s="266">
        <f t="shared" si="50"/>
        <v>0</v>
      </c>
      <c r="AB87" s="263">
        <f t="shared" si="50"/>
        <v>1150000</v>
      </c>
      <c r="AC87" s="264">
        <f t="shared" si="50"/>
        <v>0</v>
      </c>
    </row>
    <row r="88" spans="1:29" s="160" customFormat="1" ht="111.75" thickBot="1" x14ac:dyDescent="0.3">
      <c r="A88" s="159"/>
      <c r="B88" s="149"/>
      <c r="C88" s="149"/>
      <c r="D88" s="151"/>
      <c r="E88" s="149"/>
      <c r="F88" s="149"/>
      <c r="G88" s="152"/>
      <c r="H88" s="583"/>
      <c r="I88" s="583"/>
      <c r="J88" s="583"/>
      <c r="K88" s="156"/>
      <c r="L88" s="298" t="s">
        <v>283</v>
      </c>
      <c r="M88" s="275">
        <v>611</v>
      </c>
      <c r="N88" s="276">
        <v>4</v>
      </c>
      <c r="O88" s="276">
        <v>9</v>
      </c>
      <c r="P88" s="277" t="s">
        <v>12</v>
      </c>
      <c r="Q88" s="277" t="s">
        <v>5</v>
      </c>
      <c r="R88" s="277" t="s">
        <v>48</v>
      </c>
      <c r="S88" s="277" t="s">
        <v>158</v>
      </c>
      <c r="T88" s="277" t="s">
        <v>32</v>
      </c>
      <c r="U88" s="277" t="s">
        <v>158</v>
      </c>
      <c r="V88" s="275"/>
      <c r="W88" s="145"/>
      <c r="X88" s="263">
        <f>X89+X104+X101+X98+X93</f>
        <v>1150000</v>
      </c>
      <c r="Y88" s="264">
        <f>Y104+Y93</f>
        <v>0</v>
      </c>
      <c r="Z88" s="265">
        <f>Z89+Z104+Z101+Z98+Z93</f>
        <v>1150000</v>
      </c>
      <c r="AA88" s="266">
        <f>AA104+AA93</f>
        <v>0</v>
      </c>
      <c r="AB88" s="263">
        <f>AB89+AB104+AB101+AB98+AB93</f>
        <v>1150000</v>
      </c>
      <c r="AC88" s="264">
        <f>AC104+AC93</f>
        <v>0</v>
      </c>
    </row>
    <row r="89" spans="1:29" s="160" customFormat="1" ht="56.25" thickBot="1" x14ac:dyDescent="0.3">
      <c r="A89" s="159"/>
      <c r="B89" s="149"/>
      <c r="C89" s="149"/>
      <c r="D89" s="151"/>
      <c r="E89" s="149"/>
      <c r="F89" s="152"/>
      <c r="G89" s="152"/>
      <c r="H89" s="152"/>
      <c r="I89" s="152"/>
      <c r="J89" s="152"/>
      <c r="K89" s="156"/>
      <c r="L89" s="298" t="s">
        <v>202</v>
      </c>
      <c r="M89" s="275">
        <v>611</v>
      </c>
      <c r="N89" s="276">
        <v>4</v>
      </c>
      <c r="O89" s="276">
        <v>9</v>
      </c>
      <c r="P89" s="277" t="s">
        <v>12</v>
      </c>
      <c r="Q89" s="277" t="s">
        <v>5</v>
      </c>
      <c r="R89" s="277" t="s">
        <v>9</v>
      </c>
      <c r="S89" s="277" t="s">
        <v>158</v>
      </c>
      <c r="T89" s="277" t="s">
        <v>32</v>
      </c>
      <c r="U89" s="277" t="s">
        <v>158</v>
      </c>
      <c r="V89" s="275"/>
      <c r="W89" s="145"/>
      <c r="X89" s="263">
        <f t="shared" ref="X89:AC89" si="51">X90</f>
        <v>605000</v>
      </c>
      <c r="Y89" s="264">
        <f t="shared" si="51"/>
        <v>0</v>
      </c>
      <c r="Z89" s="265">
        <f t="shared" si="51"/>
        <v>695100</v>
      </c>
      <c r="AA89" s="266">
        <f t="shared" si="51"/>
        <v>0</v>
      </c>
      <c r="AB89" s="263">
        <f t="shared" si="51"/>
        <v>1050000</v>
      </c>
      <c r="AC89" s="264">
        <f t="shared" si="51"/>
        <v>0</v>
      </c>
    </row>
    <row r="90" spans="1:29" s="160" customFormat="1" ht="56.25" thickBot="1" x14ac:dyDescent="0.3">
      <c r="A90" s="159"/>
      <c r="B90" s="149"/>
      <c r="C90" s="149"/>
      <c r="D90" s="151"/>
      <c r="E90" s="149"/>
      <c r="F90" s="152"/>
      <c r="G90" s="583"/>
      <c r="H90" s="583"/>
      <c r="I90" s="583"/>
      <c r="J90" s="583"/>
      <c r="K90" s="156"/>
      <c r="L90" s="298" t="s">
        <v>203</v>
      </c>
      <c r="M90" s="275">
        <v>611</v>
      </c>
      <c r="N90" s="276">
        <v>4</v>
      </c>
      <c r="O90" s="276">
        <v>9</v>
      </c>
      <c r="P90" s="277" t="s">
        <v>12</v>
      </c>
      <c r="Q90" s="277" t="s">
        <v>5</v>
      </c>
      <c r="R90" s="277" t="s">
        <v>9</v>
      </c>
      <c r="S90" s="277" t="s">
        <v>26</v>
      </c>
      <c r="T90" s="277" t="s">
        <v>27</v>
      </c>
      <c r="U90" s="277" t="s">
        <v>158</v>
      </c>
      <c r="V90" s="275"/>
      <c r="W90" s="145"/>
      <c r="X90" s="263">
        <f t="shared" ref="X90:Y90" si="52">X92</f>
        <v>605000</v>
      </c>
      <c r="Y90" s="264">
        <f t="shared" si="52"/>
        <v>0</v>
      </c>
      <c r="Z90" s="265">
        <f t="shared" ref="Z90:AA90" si="53">Z92</f>
        <v>695100</v>
      </c>
      <c r="AA90" s="266">
        <f t="shared" si="53"/>
        <v>0</v>
      </c>
      <c r="AB90" s="263">
        <f t="shared" ref="AB90:AC90" si="54">AB92</f>
        <v>1050000</v>
      </c>
      <c r="AC90" s="264">
        <f t="shared" si="54"/>
        <v>0</v>
      </c>
    </row>
    <row r="91" spans="1:29" s="160" customFormat="1" ht="56.25" thickBot="1" x14ac:dyDescent="0.3">
      <c r="A91" s="159"/>
      <c r="B91" s="149"/>
      <c r="C91" s="149"/>
      <c r="D91" s="151"/>
      <c r="E91" s="149"/>
      <c r="F91" s="152"/>
      <c r="G91" s="152"/>
      <c r="H91" s="152"/>
      <c r="I91" s="152"/>
      <c r="J91" s="152"/>
      <c r="K91" s="156"/>
      <c r="L91" s="298" t="s">
        <v>168</v>
      </c>
      <c r="M91" s="275">
        <v>611</v>
      </c>
      <c r="N91" s="276">
        <v>4</v>
      </c>
      <c r="O91" s="276">
        <v>9</v>
      </c>
      <c r="P91" s="277" t="s">
        <v>12</v>
      </c>
      <c r="Q91" s="277" t="s">
        <v>5</v>
      </c>
      <c r="R91" s="277" t="s">
        <v>9</v>
      </c>
      <c r="S91" s="277" t="s">
        <v>26</v>
      </c>
      <c r="T91" s="277" t="s">
        <v>27</v>
      </c>
      <c r="U91" s="277" t="s">
        <v>158</v>
      </c>
      <c r="V91" s="275">
        <v>200</v>
      </c>
      <c r="W91" s="145"/>
      <c r="X91" s="263">
        <f t="shared" ref="X91:AC91" si="55">X92</f>
        <v>605000</v>
      </c>
      <c r="Y91" s="264">
        <f t="shared" si="55"/>
        <v>0</v>
      </c>
      <c r="Z91" s="265">
        <f t="shared" si="55"/>
        <v>695100</v>
      </c>
      <c r="AA91" s="266">
        <f t="shared" si="55"/>
        <v>0</v>
      </c>
      <c r="AB91" s="263">
        <f t="shared" si="55"/>
        <v>1050000</v>
      </c>
      <c r="AC91" s="264">
        <f t="shared" si="55"/>
        <v>0</v>
      </c>
    </row>
    <row r="92" spans="1:29" s="160" customFormat="1" ht="83.25" customHeight="1" thickBot="1" x14ac:dyDescent="0.3">
      <c r="A92" s="159"/>
      <c r="B92" s="149"/>
      <c r="C92" s="149"/>
      <c r="D92" s="151"/>
      <c r="E92" s="149"/>
      <c r="F92" s="152"/>
      <c r="G92" s="152"/>
      <c r="H92" s="152"/>
      <c r="I92" s="152"/>
      <c r="J92" s="152"/>
      <c r="K92" s="156"/>
      <c r="L92" s="298" t="s">
        <v>169</v>
      </c>
      <c r="M92" s="275">
        <v>611</v>
      </c>
      <c r="N92" s="276">
        <v>4</v>
      </c>
      <c r="O92" s="276">
        <v>9</v>
      </c>
      <c r="P92" s="277" t="s">
        <v>12</v>
      </c>
      <c r="Q92" s="277" t="s">
        <v>5</v>
      </c>
      <c r="R92" s="277" t="s">
        <v>9</v>
      </c>
      <c r="S92" s="277" t="s">
        <v>26</v>
      </c>
      <c r="T92" s="277" t="s">
        <v>27</v>
      </c>
      <c r="U92" s="277" t="s">
        <v>158</v>
      </c>
      <c r="V92" s="275">
        <v>240</v>
      </c>
      <c r="W92" s="145"/>
      <c r="X92" s="263">
        <v>605000</v>
      </c>
      <c r="Y92" s="264">
        <v>0</v>
      </c>
      <c r="Z92" s="265">
        <v>695100</v>
      </c>
      <c r="AA92" s="266">
        <v>0</v>
      </c>
      <c r="AB92" s="263">
        <v>1050000</v>
      </c>
      <c r="AC92" s="264">
        <v>0</v>
      </c>
    </row>
    <row r="93" spans="1:29" s="160" customFormat="1" ht="56.25" hidden="1" thickBot="1" x14ac:dyDescent="0.3">
      <c r="A93" s="159"/>
      <c r="B93" s="149"/>
      <c r="C93" s="149"/>
      <c r="D93" s="151"/>
      <c r="E93" s="149"/>
      <c r="F93" s="152"/>
      <c r="G93" s="152"/>
      <c r="H93" s="152"/>
      <c r="I93" s="152"/>
      <c r="J93" s="152"/>
      <c r="K93" s="156"/>
      <c r="L93" s="298" t="s">
        <v>259</v>
      </c>
      <c r="M93" s="275">
        <v>611</v>
      </c>
      <c r="N93" s="276">
        <v>4</v>
      </c>
      <c r="O93" s="276">
        <v>9</v>
      </c>
      <c r="P93" s="277" t="s">
        <v>12</v>
      </c>
      <c r="Q93" s="277" t="s">
        <v>5</v>
      </c>
      <c r="R93" s="277" t="s">
        <v>9</v>
      </c>
      <c r="S93" s="277" t="s">
        <v>158</v>
      </c>
      <c r="T93" s="277" t="s">
        <v>32</v>
      </c>
      <c r="U93" s="277" t="s">
        <v>158</v>
      </c>
      <c r="V93" s="275"/>
      <c r="W93" s="145"/>
      <c r="X93" s="263">
        <f>X96+X94</f>
        <v>0</v>
      </c>
      <c r="Y93" s="264">
        <f>Y96</f>
        <v>0</v>
      </c>
      <c r="Z93" s="265">
        <f>Z96+Z94</f>
        <v>0</v>
      </c>
      <c r="AA93" s="266">
        <f>AA96</f>
        <v>0</v>
      </c>
      <c r="AB93" s="263">
        <f>AB96+AB94</f>
        <v>0</v>
      </c>
      <c r="AC93" s="264">
        <f>AC96</f>
        <v>0</v>
      </c>
    </row>
    <row r="94" spans="1:29" s="160" customFormat="1" ht="111.75" hidden="1" thickBot="1" x14ac:dyDescent="0.3">
      <c r="A94" s="159"/>
      <c r="B94" s="149"/>
      <c r="C94" s="149"/>
      <c r="D94" s="151"/>
      <c r="E94" s="149"/>
      <c r="F94" s="152"/>
      <c r="G94" s="152"/>
      <c r="H94" s="152"/>
      <c r="I94" s="152"/>
      <c r="J94" s="152"/>
      <c r="K94" s="156"/>
      <c r="L94" s="298" t="s">
        <v>208</v>
      </c>
      <c r="M94" s="275">
        <v>611</v>
      </c>
      <c r="N94" s="276">
        <v>4</v>
      </c>
      <c r="O94" s="276">
        <v>9</v>
      </c>
      <c r="P94" s="277" t="s">
        <v>12</v>
      </c>
      <c r="Q94" s="277" t="s">
        <v>5</v>
      </c>
      <c r="R94" s="277" t="s">
        <v>9</v>
      </c>
      <c r="S94" s="277" t="s">
        <v>46</v>
      </c>
      <c r="T94" s="277" t="s">
        <v>257</v>
      </c>
      <c r="U94" s="277" t="s">
        <v>158</v>
      </c>
      <c r="V94" s="275">
        <v>200</v>
      </c>
      <c r="W94" s="145"/>
      <c r="X94" s="263">
        <f>X95</f>
        <v>0</v>
      </c>
      <c r="Y94" s="264">
        <v>0</v>
      </c>
      <c r="Z94" s="265">
        <f>Z95</f>
        <v>0</v>
      </c>
      <c r="AA94" s="266">
        <v>0</v>
      </c>
      <c r="AB94" s="263">
        <f>AB95</f>
        <v>0</v>
      </c>
      <c r="AC94" s="264">
        <v>0</v>
      </c>
    </row>
    <row r="95" spans="1:29" s="160" customFormat="1" ht="84" hidden="1" thickBot="1" x14ac:dyDescent="0.3">
      <c r="A95" s="159"/>
      <c r="B95" s="149"/>
      <c r="C95" s="149"/>
      <c r="D95" s="151"/>
      <c r="E95" s="149"/>
      <c r="F95" s="152"/>
      <c r="G95" s="152"/>
      <c r="H95" s="152"/>
      <c r="I95" s="152"/>
      <c r="J95" s="152"/>
      <c r="K95" s="156"/>
      <c r="L95" s="298" t="s">
        <v>192</v>
      </c>
      <c r="M95" s="275">
        <v>611</v>
      </c>
      <c r="N95" s="276">
        <v>4</v>
      </c>
      <c r="O95" s="276">
        <v>9</v>
      </c>
      <c r="P95" s="277" t="s">
        <v>12</v>
      </c>
      <c r="Q95" s="277" t="s">
        <v>5</v>
      </c>
      <c r="R95" s="277" t="s">
        <v>9</v>
      </c>
      <c r="S95" s="277" t="s">
        <v>46</v>
      </c>
      <c r="T95" s="277" t="s">
        <v>257</v>
      </c>
      <c r="U95" s="277" t="s">
        <v>158</v>
      </c>
      <c r="V95" s="275">
        <v>240</v>
      </c>
      <c r="W95" s="145"/>
      <c r="X95" s="263">
        <v>0</v>
      </c>
      <c r="Y95" s="264">
        <v>0</v>
      </c>
      <c r="Z95" s="265">
        <v>0</v>
      </c>
      <c r="AA95" s="266">
        <v>0</v>
      </c>
      <c r="AB95" s="263">
        <v>0</v>
      </c>
      <c r="AC95" s="264">
        <v>0</v>
      </c>
    </row>
    <row r="96" spans="1:29" s="160" customFormat="1" ht="111.75" hidden="1" thickBot="1" x14ac:dyDescent="0.3">
      <c r="A96" s="159"/>
      <c r="B96" s="149"/>
      <c r="C96" s="149"/>
      <c r="D96" s="151"/>
      <c r="E96" s="149"/>
      <c r="F96" s="152"/>
      <c r="G96" s="152"/>
      <c r="H96" s="152"/>
      <c r="I96" s="152"/>
      <c r="J96" s="152"/>
      <c r="K96" s="156"/>
      <c r="L96" s="298" t="s">
        <v>208</v>
      </c>
      <c r="M96" s="275">
        <v>611</v>
      </c>
      <c r="N96" s="276">
        <v>4</v>
      </c>
      <c r="O96" s="276">
        <v>9</v>
      </c>
      <c r="P96" s="277" t="s">
        <v>12</v>
      </c>
      <c r="Q96" s="277" t="s">
        <v>5</v>
      </c>
      <c r="R96" s="277" t="s">
        <v>9</v>
      </c>
      <c r="S96" s="277" t="s">
        <v>258</v>
      </c>
      <c r="T96" s="277" t="s">
        <v>257</v>
      </c>
      <c r="U96" s="277" t="s">
        <v>158</v>
      </c>
      <c r="V96" s="275">
        <v>200</v>
      </c>
      <c r="W96" s="145"/>
      <c r="X96" s="263">
        <v>0</v>
      </c>
      <c r="Y96" s="264">
        <v>0</v>
      </c>
      <c r="Z96" s="265">
        <v>0</v>
      </c>
      <c r="AA96" s="266">
        <v>0</v>
      </c>
      <c r="AB96" s="263">
        <v>0</v>
      </c>
      <c r="AC96" s="264">
        <v>0</v>
      </c>
    </row>
    <row r="97" spans="1:29" s="160" customFormat="1" ht="84" hidden="1" thickBot="1" x14ac:dyDescent="0.3">
      <c r="A97" s="159"/>
      <c r="B97" s="149"/>
      <c r="C97" s="149"/>
      <c r="D97" s="151"/>
      <c r="E97" s="149"/>
      <c r="F97" s="152"/>
      <c r="G97" s="152"/>
      <c r="H97" s="152"/>
      <c r="I97" s="152"/>
      <c r="J97" s="152"/>
      <c r="K97" s="156"/>
      <c r="L97" s="298" t="s">
        <v>192</v>
      </c>
      <c r="M97" s="275">
        <v>611</v>
      </c>
      <c r="N97" s="276">
        <v>4</v>
      </c>
      <c r="O97" s="276">
        <v>9</v>
      </c>
      <c r="P97" s="277" t="s">
        <v>12</v>
      </c>
      <c r="Q97" s="277" t="s">
        <v>5</v>
      </c>
      <c r="R97" s="277" t="s">
        <v>9</v>
      </c>
      <c r="S97" s="277" t="s">
        <v>258</v>
      </c>
      <c r="T97" s="277" t="s">
        <v>257</v>
      </c>
      <c r="U97" s="277" t="s">
        <v>158</v>
      </c>
      <c r="V97" s="275">
        <v>240</v>
      </c>
      <c r="W97" s="145"/>
      <c r="X97" s="263">
        <v>0</v>
      </c>
      <c r="Y97" s="264">
        <v>0</v>
      </c>
      <c r="Z97" s="265">
        <v>0</v>
      </c>
      <c r="AA97" s="266">
        <v>0</v>
      </c>
      <c r="AB97" s="263">
        <v>0</v>
      </c>
      <c r="AC97" s="264">
        <v>0</v>
      </c>
    </row>
    <row r="98" spans="1:29" s="160" customFormat="1" ht="28.5" thickBot="1" x14ac:dyDescent="0.3">
      <c r="A98" s="159"/>
      <c r="B98" s="149"/>
      <c r="C98" s="149"/>
      <c r="D98" s="151"/>
      <c r="E98" s="149"/>
      <c r="F98" s="152"/>
      <c r="G98" s="152"/>
      <c r="H98" s="152"/>
      <c r="I98" s="152"/>
      <c r="J98" s="152"/>
      <c r="K98" s="156"/>
      <c r="L98" s="298" t="s">
        <v>204</v>
      </c>
      <c r="M98" s="275">
        <v>611</v>
      </c>
      <c r="N98" s="276">
        <v>4</v>
      </c>
      <c r="O98" s="276">
        <v>9</v>
      </c>
      <c r="P98" s="277" t="s">
        <v>12</v>
      </c>
      <c r="Q98" s="277" t="s">
        <v>5</v>
      </c>
      <c r="R98" s="277" t="s">
        <v>19</v>
      </c>
      <c r="S98" s="277" t="s">
        <v>26</v>
      </c>
      <c r="T98" s="277" t="s">
        <v>27</v>
      </c>
      <c r="U98" s="277" t="s">
        <v>158</v>
      </c>
      <c r="V98" s="275"/>
      <c r="W98" s="145"/>
      <c r="X98" s="263">
        <f>X99</f>
        <v>150000</v>
      </c>
      <c r="Y98" s="264">
        <v>0</v>
      </c>
      <c r="Z98" s="265">
        <f>Z99</f>
        <v>150000</v>
      </c>
      <c r="AA98" s="266">
        <v>0</v>
      </c>
      <c r="AB98" s="263">
        <f>AB99</f>
        <v>100000</v>
      </c>
      <c r="AC98" s="264">
        <v>0</v>
      </c>
    </row>
    <row r="99" spans="1:29" s="160" customFormat="1" ht="28.5" thickBot="1" x14ac:dyDescent="0.3">
      <c r="A99" s="159"/>
      <c r="B99" s="149"/>
      <c r="C99" s="149"/>
      <c r="D99" s="151"/>
      <c r="E99" s="149"/>
      <c r="F99" s="152"/>
      <c r="G99" s="152"/>
      <c r="H99" s="152"/>
      <c r="I99" s="152"/>
      <c r="J99" s="152"/>
      <c r="K99" s="156"/>
      <c r="L99" s="298" t="s">
        <v>205</v>
      </c>
      <c r="M99" s="275">
        <v>611</v>
      </c>
      <c r="N99" s="276">
        <v>4</v>
      </c>
      <c r="O99" s="276">
        <v>9</v>
      </c>
      <c r="P99" s="277" t="s">
        <v>12</v>
      </c>
      <c r="Q99" s="277" t="s">
        <v>5</v>
      </c>
      <c r="R99" s="277" t="s">
        <v>19</v>
      </c>
      <c r="S99" s="277" t="s">
        <v>26</v>
      </c>
      <c r="T99" s="277" t="s">
        <v>27</v>
      </c>
      <c r="U99" s="277" t="s">
        <v>158</v>
      </c>
      <c r="V99" s="275">
        <v>200</v>
      </c>
      <c r="W99" s="145"/>
      <c r="X99" s="263">
        <f>X100</f>
        <v>150000</v>
      </c>
      <c r="Y99" s="264">
        <v>0</v>
      </c>
      <c r="Z99" s="265">
        <f>Z100</f>
        <v>150000</v>
      </c>
      <c r="AA99" s="266">
        <v>0</v>
      </c>
      <c r="AB99" s="263">
        <f>AB100</f>
        <v>100000</v>
      </c>
      <c r="AC99" s="264">
        <v>0</v>
      </c>
    </row>
    <row r="100" spans="1:29" s="160" customFormat="1" ht="84" thickBot="1" x14ac:dyDescent="0.3">
      <c r="A100" s="159"/>
      <c r="B100" s="149"/>
      <c r="C100" s="149"/>
      <c r="D100" s="151"/>
      <c r="E100" s="149"/>
      <c r="F100" s="152"/>
      <c r="G100" s="152"/>
      <c r="H100" s="152"/>
      <c r="I100" s="152"/>
      <c r="J100" s="152"/>
      <c r="K100" s="156"/>
      <c r="L100" s="298" t="s">
        <v>192</v>
      </c>
      <c r="M100" s="275">
        <v>611</v>
      </c>
      <c r="N100" s="276">
        <v>4</v>
      </c>
      <c r="O100" s="276">
        <v>9</v>
      </c>
      <c r="P100" s="277" t="s">
        <v>12</v>
      </c>
      <c r="Q100" s="277" t="s">
        <v>5</v>
      </c>
      <c r="R100" s="277" t="s">
        <v>19</v>
      </c>
      <c r="S100" s="277" t="s">
        <v>26</v>
      </c>
      <c r="T100" s="277" t="s">
        <v>27</v>
      </c>
      <c r="U100" s="277" t="s">
        <v>158</v>
      </c>
      <c r="V100" s="275">
        <v>240</v>
      </c>
      <c r="W100" s="145"/>
      <c r="X100" s="263">
        <v>150000</v>
      </c>
      <c r="Y100" s="264">
        <v>0</v>
      </c>
      <c r="Z100" s="265">
        <v>150000</v>
      </c>
      <c r="AA100" s="266">
        <v>0</v>
      </c>
      <c r="AB100" s="263">
        <v>100000</v>
      </c>
      <c r="AC100" s="264">
        <v>0</v>
      </c>
    </row>
    <row r="101" spans="1:29" s="160" customFormat="1" ht="28.5" thickBot="1" x14ac:dyDescent="0.3">
      <c r="A101" s="159"/>
      <c r="B101" s="149"/>
      <c r="C101" s="149"/>
      <c r="D101" s="151"/>
      <c r="E101" s="149"/>
      <c r="F101" s="152"/>
      <c r="G101" s="152"/>
      <c r="H101" s="152"/>
      <c r="I101" s="152"/>
      <c r="J101" s="152"/>
      <c r="K101" s="156"/>
      <c r="L101" s="298" t="s">
        <v>206</v>
      </c>
      <c r="M101" s="275">
        <v>611</v>
      </c>
      <c r="N101" s="276">
        <v>4</v>
      </c>
      <c r="O101" s="276">
        <v>9</v>
      </c>
      <c r="P101" s="277" t="s">
        <v>12</v>
      </c>
      <c r="Q101" s="277" t="s">
        <v>5</v>
      </c>
      <c r="R101" s="277" t="s">
        <v>29</v>
      </c>
      <c r="S101" s="277" t="s">
        <v>26</v>
      </c>
      <c r="T101" s="277" t="s">
        <v>27</v>
      </c>
      <c r="U101" s="277" t="s">
        <v>158</v>
      </c>
      <c r="V101" s="275"/>
      <c r="W101" s="145"/>
      <c r="X101" s="263">
        <f t="shared" ref="X101:Y101" si="56">X103</f>
        <v>395000</v>
      </c>
      <c r="Y101" s="264">
        <f t="shared" si="56"/>
        <v>0</v>
      </c>
      <c r="Z101" s="265">
        <f t="shared" ref="Z101:AA101" si="57">Z103</f>
        <v>304900</v>
      </c>
      <c r="AA101" s="266">
        <f t="shared" si="57"/>
        <v>0</v>
      </c>
      <c r="AB101" s="263">
        <f t="shared" ref="AB101:AC101" si="58">AB103</f>
        <v>0</v>
      </c>
      <c r="AC101" s="264">
        <f t="shared" si="58"/>
        <v>0</v>
      </c>
    </row>
    <row r="102" spans="1:29" s="160" customFormat="1" ht="56.25" thickBot="1" x14ac:dyDescent="0.3">
      <c r="A102" s="159"/>
      <c r="B102" s="149"/>
      <c r="C102" s="149"/>
      <c r="D102" s="151"/>
      <c r="E102" s="149"/>
      <c r="F102" s="152"/>
      <c r="G102" s="152"/>
      <c r="H102" s="152"/>
      <c r="I102" s="152"/>
      <c r="J102" s="152"/>
      <c r="K102" s="156"/>
      <c r="L102" s="298" t="s">
        <v>168</v>
      </c>
      <c r="M102" s="275">
        <v>611</v>
      </c>
      <c r="N102" s="276">
        <v>4</v>
      </c>
      <c r="O102" s="276">
        <v>9</v>
      </c>
      <c r="P102" s="277" t="s">
        <v>12</v>
      </c>
      <c r="Q102" s="277" t="s">
        <v>5</v>
      </c>
      <c r="R102" s="277" t="s">
        <v>29</v>
      </c>
      <c r="S102" s="277" t="s">
        <v>26</v>
      </c>
      <c r="T102" s="277" t="s">
        <v>27</v>
      </c>
      <c r="U102" s="277" t="s">
        <v>158</v>
      </c>
      <c r="V102" s="275">
        <v>400</v>
      </c>
      <c r="W102" s="145"/>
      <c r="X102" s="263">
        <f t="shared" ref="X102:AC102" si="59">X103</f>
        <v>395000</v>
      </c>
      <c r="Y102" s="264">
        <f t="shared" si="59"/>
        <v>0</v>
      </c>
      <c r="Z102" s="265">
        <f t="shared" si="59"/>
        <v>304900</v>
      </c>
      <c r="AA102" s="266">
        <f t="shared" si="59"/>
        <v>0</v>
      </c>
      <c r="AB102" s="263">
        <f t="shared" si="59"/>
        <v>0</v>
      </c>
      <c r="AC102" s="264">
        <f t="shared" si="59"/>
        <v>0</v>
      </c>
    </row>
    <row r="103" spans="1:29" s="160" customFormat="1" ht="81.75" customHeight="1" thickBot="1" x14ac:dyDescent="0.3">
      <c r="A103" s="159"/>
      <c r="B103" s="149"/>
      <c r="C103" s="149"/>
      <c r="D103" s="151"/>
      <c r="E103" s="149"/>
      <c r="F103" s="152"/>
      <c r="G103" s="152"/>
      <c r="H103" s="152"/>
      <c r="I103" s="152"/>
      <c r="J103" s="152"/>
      <c r="K103" s="156"/>
      <c r="L103" s="298" t="s">
        <v>169</v>
      </c>
      <c r="M103" s="275">
        <v>611</v>
      </c>
      <c r="N103" s="276">
        <v>4</v>
      </c>
      <c r="O103" s="276">
        <v>9</v>
      </c>
      <c r="P103" s="277" t="s">
        <v>12</v>
      </c>
      <c r="Q103" s="277" t="s">
        <v>5</v>
      </c>
      <c r="R103" s="277" t="s">
        <v>29</v>
      </c>
      <c r="S103" s="277" t="s">
        <v>26</v>
      </c>
      <c r="T103" s="277" t="s">
        <v>27</v>
      </c>
      <c r="U103" s="277" t="s">
        <v>158</v>
      </c>
      <c r="V103" s="275">
        <v>410</v>
      </c>
      <c r="W103" s="145"/>
      <c r="X103" s="263">
        <v>395000</v>
      </c>
      <c r="Y103" s="264">
        <v>0</v>
      </c>
      <c r="Z103" s="265">
        <v>304900</v>
      </c>
      <c r="AA103" s="266">
        <v>0</v>
      </c>
      <c r="AB103" s="263">
        <v>0</v>
      </c>
      <c r="AC103" s="264">
        <v>0</v>
      </c>
    </row>
    <row r="104" spans="1:29" s="160" customFormat="1" ht="56.25" hidden="1" thickBot="1" x14ac:dyDescent="0.3">
      <c r="A104" s="159"/>
      <c r="B104" s="149"/>
      <c r="C104" s="149"/>
      <c r="D104" s="151"/>
      <c r="E104" s="149"/>
      <c r="F104" s="152"/>
      <c r="G104" s="152"/>
      <c r="H104" s="152"/>
      <c r="I104" s="152"/>
      <c r="J104" s="152"/>
      <c r="K104" s="156"/>
      <c r="L104" s="298" t="s">
        <v>207</v>
      </c>
      <c r="M104" s="275">
        <v>611</v>
      </c>
      <c r="N104" s="276">
        <v>4</v>
      </c>
      <c r="O104" s="276">
        <v>9</v>
      </c>
      <c r="P104" s="277" t="s">
        <v>12</v>
      </c>
      <c r="Q104" s="277" t="s">
        <v>5</v>
      </c>
      <c r="R104" s="277" t="s">
        <v>29</v>
      </c>
      <c r="S104" s="277" t="s">
        <v>158</v>
      </c>
      <c r="T104" s="277" t="s">
        <v>32</v>
      </c>
      <c r="U104" s="277" t="s">
        <v>158</v>
      </c>
      <c r="V104" s="275"/>
      <c r="W104" s="145"/>
      <c r="X104" s="263">
        <f>X107+X105</f>
        <v>0</v>
      </c>
      <c r="Y104" s="263">
        <f t="shared" ref="Y104" si="60">Y107+Y105</f>
        <v>0</v>
      </c>
      <c r="Z104" s="265">
        <f>Z107+Z105</f>
        <v>0</v>
      </c>
      <c r="AA104" s="265">
        <f t="shared" ref="AA104:AC104" si="61">AA107+AA105</f>
        <v>0</v>
      </c>
      <c r="AB104" s="263">
        <f>AB107+AB105</f>
        <v>0</v>
      </c>
      <c r="AC104" s="263">
        <f t="shared" si="61"/>
        <v>0</v>
      </c>
    </row>
    <row r="105" spans="1:29" s="160" customFormat="1" ht="111.75" hidden="1" thickBot="1" x14ac:dyDescent="0.3">
      <c r="A105" s="159"/>
      <c r="B105" s="149"/>
      <c r="C105" s="149"/>
      <c r="D105" s="151"/>
      <c r="E105" s="149"/>
      <c r="F105" s="152"/>
      <c r="G105" s="152"/>
      <c r="H105" s="152"/>
      <c r="I105" s="152"/>
      <c r="J105" s="152"/>
      <c r="K105" s="156"/>
      <c r="L105" s="298" t="s">
        <v>208</v>
      </c>
      <c r="M105" s="275">
        <v>611</v>
      </c>
      <c r="N105" s="276">
        <v>4</v>
      </c>
      <c r="O105" s="276">
        <v>9</v>
      </c>
      <c r="P105" s="277" t="s">
        <v>12</v>
      </c>
      <c r="Q105" s="277" t="s">
        <v>5</v>
      </c>
      <c r="R105" s="277" t="s">
        <v>29</v>
      </c>
      <c r="S105" s="277" t="s">
        <v>209</v>
      </c>
      <c r="T105" s="277" t="s">
        <v>210</v>
      </c>
      <c r="U105" s="277" t="s">
        <v>26</v>
      </c>
      <c r="V105" s="275">
        <v>200</v>
      </c>
      <c r="W105" s="145"/>
      <c r="X105" s="263">
        <f>X106</f>
        <v>0</v>
      </c>
      <c r="Y105" s="263">
        <f t="shared" ref="Y105:AC105" si="62">Y106</f>
        <v>0</v>
      </c>
      <c r="Z105" s="265">
        <f>Z106</f>
        <v>0</v>
      </c>
      <c r="AA105" s="265">
        <f t="shared" si="62"/>
        <v>0</v>
      </c>
      <c r="AB105" s="263">
        <f>AB106</f>
        <v>0</v>
      </c>
      <c r="AC105" s="263">
        <f t="shared" si="62"/>
        <v>0</v>
      </c>
    </row>
    <row r="106" spans="1:29" s="160" customFormat="1" ht="84" hidden="1" thickBot="1" x14ac:dyDescent="0.3">
      <c r="A106" s="159"/>
      <c r="B106" s="149"/>
      <c r="C106" s="149"/>
      <c r="D106" s="151"/>
      <c r="E106" s="149"/>
      <c r="F106" s="152"/>
      <c r="G106" s="152"/>
      <c r="H106" s="152"/>
      <c r="I106" s="152"/>
      <c r="J106" s="152"/>
      <c r="K106" s="156"/>
      <c r="L106" s="298" t="s">
        <v>192</v>
      </c>
      <c r="M106" s="275">
        <v>611</v>
      </c>
      <c r="N106" s="276">
        <v>4</v>
      </c>
      <c r="O106" s="276">
        <v>9</v>
      </c>
      <c r="P106" s="277" t="s">
        <v>12</v>
      </c>
      <c r="Q106" s="277" t="s">
        <v>5</v>
      </c>
      <c r="R106" s="277" t="s">
        <v>29</v>
      </c>
      <c r="S106" s="277" t="s">
        <v>209</v>
      </c>
      <c r="T106" s="277" t="s">
        <v>210</v>
      </c>
      <c r="U106" s="277" t="s">
        <v>26</v>
      </c>
      <c r="V106" s="275">
        <v>240</v>
      </c>
      <c r="W106" s="145"/>
      <c r="X106" s="263">
        <v>0</v>
      </c>
      <c r="Y106" s="263">
        <v>0</v>
      </c>
      <c r="Z106" s="265">
        <v>0</v>
      </c>
      <c r="AA106" s="265">
        <v>0</v>
      </c>
      <c r="AB106" s="263">
        <v>0</v>
      </c>
      <c r="AC106" s="263">
        <v>0</v>
      </c>
    </row>
    <row r="107" spans="1:29" s="160" customFormat="1" ht="111.75" hidden="1" thickBot="1" x14ac:dyDescent="0.3">
      <c r="A107" s="159"/>
      <c r="B107" s="149"/>
      <c r="C107" s="149"/>
      <c r="D107" s="151"/>
      <c r="E107" s="149"/>
      <c r="F107" s="152"/>
      <c r="G107" s="152"/>
      <c r="H107" s="152"/>
      <c r="I107" s="152"/>
      <c r="J107" s="152"/>
      <c r="K107" s="156"/>
      <c r="L107" s="298" t="s">
        <v>208</v>
      </c>
      <c r="M107" s="275">
        <v>611</v>
      </c>
      <c r="N107" s="276">
        <v>4</v>
      </c>
      <c r="O107" s="276">
        <v>9</v>
      </c>
      <c r="P107" s="277" t="s">
        <v>12</v>
      </c>
      <c r="Q107" s="277" t="s">
        <v>5</v>
      </c>
      <c r="R107" s="277" t="s">
        <v>29</v>
      </c>
      <c r="S107" s="277" t="s">
        <v>160</v>
      </c>
      <c r="T107" s="277" t="s">
        <v>211</v>
      </c>
      <c r="U107" s="277" t="s">
        <v>26</v>
      </c>
      <c r="V107" s="275">
        <v>200</v>
      </c>
      <c r="W107" s="145"/>
      <c r="X107" s="263">
        <f>X108</f>
        <v>0</v>
      </c>
      <c r="Y107" s="263">
        <f t="shared" ref="Y107:AC107" si="63">Y108</f>
        <v>0</v>
      </c>
      <c r="Z107" s="265">
        <f>Z108</f>
        <v>0</v>
      </c>
      <c r="AA107" s="265">
        <f t="shared" si="63"/>
        <v>0</v>
      </c>
      <c r="AB107" s="263">
        <f>AB108</f>
        <v>0</v>
      </c>
      <c r="AC107" s="263">
        <f t="shared" si="63"/>
        <v>0</v>
      </c>
    </row>
    <row r="108" spans="1:29" s="160" customFormat="1" ht="84" hidden="1" thickBot="1" x14ac:dyDescent="0.3">
      <c r="A108" s="159"/>
      <c r="B108" s="149"/>
      <c r="C108" s="149"/>
      <c r="D108" s="151"/>
      <c r="E108" s="149"/>
      <c r="F108" s="152"/>
      <c r="G108" s="152"/>
      <c r="H108" s="152"/>
      <c r="I108" s="152"/>
      <c r="J108" s="152"/>
      <c r="K108" s="156"/>
      <c r="L108" s="298" t="s">
        <v>192</v>
      </c>
      <c r="M108" s="275">
        <v>611</v>
      </c>
      <c r="N108" s="276">
        <v>4</v>
      </c>
      <c r="O108" s="276">
        <v>9</v>
      </c>
      <c r="P108" s="277" t="s">
        <v>12</v>
      </c>
      <c r="Q108" s="277" t="s">
        <v>5</v>
      </c>
      <c r="R108" s="277" t="s">
        <v>29</v>
      </c>
      <c r="S108" s="277" t="s">
        <v>160</v>
      </c>
      <c r="T108" s="277" t="s">
        <v>211</v>
      </c>
      <c r="U108" s="277" t="s">
        <v>26</v>
      </c>
      <c r="V108" s="275">
        <v>240</v>
      </c>
      <c r="W108" s="145"/>
      <c r="X108" s="263">
        <v>0</v>
      </c>
      <c r="Y108" s="263">
        <v>0</v>
      </c>
      <c r="Z108" s="265">
        <v>0</v>
      </c>
      <c r="AA108" s="265">
        <v>0</v>
      </c>
      <c r="AB108" s="263">
        <v>0</v>
      </c>
      <c r="AC108" s="263">
        <v>0</v>
      </c>
    </row>
    <row r="109" spans="1:29" s="162" customFormat="1" ht="56.25" thickBot="1" x14ac:dyDescent="0.3">
      <c r="A109" s="161"/>
      <c r="B109" s="146"/>
      <c r="C109" s="146"/>
      <c r="D109" s="153"/>
      <c r="E109" s="146"/>
      <c r="F109" s="147"/>
      <c r="G109" s="584"/>
      <c r="H109" s="584"/>
      <c r="I109" s="584"/>
      <c r="J109" s="584"/>
      <c r="K109" s="156"/>
      <c r="L109" s="298" t="s">
        <v>132</v>
      </c>
      <c r="M109" s="275">
        <v>611</v>
      </c>
      <c r="N109" s="276">
        <v>4</v>
      </c>
      <c r="O109" s="276">
        <v>12</v>
      </c>
      <c r="P109" s="277"/>
      <c r="Q109" s="277"/>
      <c r="R109" s="277"/>
      <c r="S109" s="277"/>
      <c r="T109" s="277"/>
      <c r="U109" s="277"/>
      <c r="V109" s="275"/>
      <c r="W109" s="148"/>
      <c r="X109" s="263">
        <f t="shared" ref="X109:AC110" si="64">X110</f>
        <v>255568</v>
      </c>
      <c r="Y109" s="264">
        <f t="shared" si="64"/>
        <v>0</v>
      </c>
      <c r="Z109" s="265">
        <f t="shared" si="64"/>
        <v>355300</v>
      </c>
      <c r="AA109" s="266">
        <f t="shared" si="64"/>
        <v>0</v>
      </c>
      <c r="AB109" s="263">
        <f t="shared" si="64"/>
        <v>356000</v>
      </c>
      <c r="AC109" s="264">
        <f t="shared" si="64"/>
        <v>0</v>
      </c>
    </row>
    <row r="110" spans="1:29" s="160" customFormat="1" ht="167.25" thickBot="1" x14ac:dyDescent="0.3">
      <c r="A110" s="159"/>
      <c r="B110" s="149"/>
      <c r="C110" s="149"/>
      <c r="D110" s="151"/>
      <c r="E110" s="149"/>
      <c r="F110" s="149"/>
      <c r="G110" s="152"/>
      <c r="H110" s="583"/>
      <c r="I110" s="583"/>
      <c r="J110" s="583"/>
      <c r="K110" s="156"/>
      <c r="L110" s="298" t="s">
        <v>278</v>
      </c>
      <c r="M110" s="275">
        <v>611</v>
      </c>
      <c r="N110" s="276">
        <v>4</v>
      </c>
      <c r="O110" s="276">
        <v>12</v>
      </c>
      <c r="P110" s="277" t="s">
        <v>12</v>
      </c>
      <c r="Q110" s="277" t="s">
        <v>158</v>
      </c>
      <c r="R110" s="277" t="s">
        <v>48</v>
      </c>
      <c r="S110" s="277" t="s">
        <v>158</v>
      </c>
      <c r="T110" s="277" t="s">
        <v>32</v>
      </c>
      <c r="U110" s="277" t="s">
        <v>158</v>
      </c>
      <c r="V110" s="275"/>
      <c r="W110" s="145"/>
      <c r="X110" s="263">
        <f t="shared" si="64"/>
        <v>255568</v>
      </c>
      <c r="Y110" s="264">
        <f t="shared" si="64"/>
        <v>0</v>
      </c>
      <c r="Z110" s="265">
        <f t="shared" si="64"/>
        <v>355300</v>
      </c>
      <c r="AA110" s="266">
        <f t="shared" si="64"/>
        <v>0</v>
      </c>
      <c r="AB110" s="263">
        <f t="shared" si="64"/>
        <v>356000</v>
      </c>
      <c r="AC110" s="264">
        <f t="shared" si="64"/>
        <v>0</v>
      </c>
    </row>
    <row r="111" spans="1:29" s="160" customFormat="1" ht="111.75" thickBot="1" x14ac:dyDescent="0.3">
      <c r="A111" s="159"/>
      <c r="B111" s="149"/>
      <c r="C111" s="149"/>
      <c r="D111" s="151"/>
      <c r="E111" s="149"/>
      <c r="F111" s="152"/>
      <c r="G111" s="583"/>
      <c r="H111" s="583"/>
      <c r="I111" s="583"/>
      <c r="J111" s="583"/>
      <c r="K111" s="156"/>
      <c r="L111" s="298" t="s">
        <v>280</v>
      </c>
      <c r="M111" s="275">
        <v>611</v>
      </c>
      <c r="N111" s="276">
        <v>4</v>
      </c>
      <c r="O111" s="276">
        <v>12</v>
      </c>
      <c r="P111" s="277" t="s">
        <v>12</v>
      </c>
      <c r="Q111" s="277" t="s">
        <v>177</v>
      </c>
      <c r="R111" s="277" t="s">
        <v>48</v>
      </c>
      <c r="S111" s="277" t="s">
        <v>158</v>
      </c>
      <c r="T111" s="277" t="s">
        <v>32</v>
      </c>
      <c r="U111" s="277" t="s">
        <v>158</v>
      </c>
      <c r="V111" s="275"/>
      <c r="W111" s="145"/>
      <c r="X111" s="263">
        <f t="shared" ref="X111:Y111" si="65">X113</f>
        <v>255568</v>
      </c>
      <c r="Y111" s="264">
        <f t="shared" si="65"/>
        <v>0</v>
      </c>
      <c r="Z111" s="265">
        <f t="shared" ref="Z111:AA111" si="66">Z113</f>
        <v>355300</v>
      </c>
      <c r="AA111" s="266">
        <f t="shared" si="66"/>
        <v>0</v>
      </c>
      <c r="AB111" s="263">
        <f t="shared" ref="AB111:AC111" si="67">AB113</f>
        <v>356000</v>
      </c>
      <c r="AC111" s="264">
        <f t="shared" si="67"/>
        <v>0</v>
      </c>
    </row>
    <row r="112" spans="1:29" s="160" customFormat="1" ht="56.25" thickBot="1" x14ac:dyDescent="0.3">
      <c r="A112" s="159"/>
      <c r="B112" s="149"/>
      <c r="C112" s="149"/>
      <c r="D112" s="151"/>
      <c r="E112" s="149"/>
      <c r="F112" s="152"/>
      <c r="G112" s="152"/>
      <c r="H112" s="152"/>
      <c r="I112" s="152"/>
      <c r="J112" s="152"/>
      <c r="K112" s="156"/>
      <c r="L112" s="298" t="s">
        <v>178</v>
      </c>
      <c r="M112" s="275">
        <v>611</v>
      </c>
      <c r="N112" s="276">
        <v>4</v>
      </c>
      <c r="O112" s="276">
        <v>12</v>
      </c>
      <c r="P112" s="277" t="s">
        <v>12</v>
      </c>
      <c r="Q112" s="277" t="s">
        <v>177</v>
      </c>
      <c r="R112" s="277" t="s">
        <v>9</v>
      </c>
      <c r="S112" s="277" t="s">
        <v>158</v>
      </c>
      <c r="T112" s="277" t="s">
        <v>32</v>
      </c>
      <c r="U112" s="277" t="s">
        <v>158</v>
      </c>
      <c r="V112" s="275"/>
      <c r="W112" s="145"/>
      <c r="X112" s="263">
        <f t="shared" ref="X112:AC112" si="68">X113</f>
        <v>255568</v>
      </c>
      <c r="Y112" s="264">
        <f t="shared" si="68"/>
        <v>0</v>
      </c>
      <c r="Z112" s="265">
        <f t="shared" si="68"/>
        <v>355300</v>
      </c>
      <c r="AA112" s="266">
        <f t="shared" si="68"/>
        <v>0</v>
      </c>
      <c r="AB112" s="263">
        <f t="shared" si="68"/>
        <v>356000</v>
      </c>
      <c r="AC112" s="264">
        <f t="shared" si="68"/>
        <v>0</v>
      </c>
    </row>
    <row r="113" spans="1:29" s="160" customFormat="1" ht="56.25" thickBot="1" x14ac:dyDescent="0.3">
      <c r="A113" s="159"/>
      <c r="B113" s="149"/>
      <c r="C113" s="149"/>
      <c r="D113" s="151"/>
      <c r="E113" s="149"/>
      <c r="F113" s="149"/>
      <c r="G113" s="152"/>
      <c r="H113" s="583"/>
      <c r="I113" s="583"/>
      <c r="J113" s="583"/>
      <c r="K113" s="156"/>
      <c r="L113" s="298" t="s">
        <v>212</v>
      </c>
      <c r="M113" s="275">
        <v>611</v>
      </c>
      <c r="N113" s="276">
        <v>4</v>
      </c>
      <c r="O113" s="276">
        <v>12</v>
      </c>
      <c r="P113" s="277" t="s">
        <v>12</v>
      </c>
      <c r="Q113" s="277" t="s">
        <v>177</v>
      </c>
      <c r="R113" s="277" t="s">
        <v>9</v>
      </c>
      <c r="S113" s="277" t="s">
        <v>26</v>
      </c>
      <c r="T113" s="277" t="s">
        <v>186</v>
      </c>
      <c r="U113" s="277" t="s">
        <v>158</v>
      </c>
      <c r="V113" s="275"/>
      <c r="W113" s="145"/>
      <c r="X113" s="263">
        <f t="shared" ref="X113:Y113" si="69">X115</f>
        <v>255568</v>
      </c>
      <c r="Y113" s="264">
        <f t="shared" si="69"/>
        <v>0</v>
      </c>
      <c r="Z113" s="265">
        <f t="shared" ref="Z113:AA113" si="70">Z115</f>
        <v>355300</v>
      </c>
      <c r="AA113" s="266">
        <f t="shared" si="70"/>
        <v>0</v>
      </c>
      <c r="AB113" s="263">
        <f t="shared" ref="AB113:AC113" si="71">AB115</f>
        <v>356000</v>
      </c>
      <c r="AC113" s="264">
        <f t="shared" si="71"/>
        <v>0</v>
      </c>
    </row>
    <row r="114" spans="1:29" s="160" customFormat="1" ht="56.25" thickBot="1" x14ac:dyDescent="0.3">
      <c r="A114" s="159"/>
      <c r="B114" s="149"/>
      <c r="C114" s="149"/>
      <c r="D114" s="151"/>
      <c r="E114" s="152"/>
      <c r="F114" s="152"/>
      <c r="G114" s="152"/>
      <c r="H114" s="152"/>
      <c r="I114" s="152"/>
      <c r="J114" s="152"/>
      <c r="K114" s="156"/>
      <c r="L114" s="298" t="s">
        <v>168</v>
      </c>
      <c r="M114" s="275">
        <v>611</v>
      </c>
      <c r="N114" s="276">
        <v>4</v>
      </c>
      <c r="O114" s="276">
        <v>12</v>
      </c>
      <c r="P114" s="277" t="s">
        <v>12</v>
      </c>
      <c r="Q114" s="277" t="s">
        <v>177</v>
      </c>
      <c r="R114" s="277" t="s">
        <v>9</v>
      </c>
      <c r="S114" s="277" t="s">
        <v>26</v>
      </c>
      <c r="T114" s="277" t="s">
        <v>186</v>
      </c>
      <c r="U114" s="277" t="s">
        <v>158</v>
      </c>
      <c r="V114" s="275">
        <v>200</v>
      </c>
      <c r="W114" s="145"/>
      <c r="X114" s="263">
        <f t="shared" ref="X114:AC114" si="72">X115</f>
        <v>255568</v>
      </c>
      <c r="Y114" s="264">
        <f t="shared" si="72"/>
        <v>0</v>
      </c>
      <c r="Z114" s="265">
        <f t="shared" si="72"/>
        <v>355300</v>
      </c>
      <c r="AA114" s="266">
        <f t="shared" si="72"/>
        <v>0</v>
      </c>
      <c r="AB114" s="263">
        <f t="shared" si="72"/>
        <v>356000</v>
      </c>
      <c r="AC114" s="264">
        <f t="shared" si="72"/>
        <v>0</v>
      </c>
    </row>
    <row r="115" spans="1:29" s="160" customFormat="1" ht="84" thickBot="1" x14ac:dyDescent="0.3">
      <c r="A115" s="159"/>
      <c r="B115" s="149"/>
      <c r="C115" s="149"/>
      <c r="D115" s="151"/>
      <c r="E115" s="152"/>
      <c r="F115" s="583"/>
      <c r="G115" s="583"/>
      <c r="H115" s="583"/>
      <c r="I115" s="583"/>
      <c r="J115" s="583"/>
      <c r="K115" s="156"/>
      <c r="L115" s="298" t="s">
        <v>169</v>
      </c>
      <c r="M115" s="275">
        <v>611</v>
      </c>
      <c r="N115" s="276">
        <v>4</v>
      </c>
      <c r="O115" s="276">
        <v>12</v>
      </c>
      <c r="P115" s="277" t="s">
        <v>12</v>
      </c>
      <c r="Q115" s="277" t="s">
        <v>177</v>
      </c>
      <c r="R115" s="277" t="s">
        <v>9</v>
      </c>
      <c r="S115" s="277" t="s">
        <v>26</v>
      </c>
      <c r="T115" s="277" t="s">
        <v>186</v>
      </c>
      <c r="U115" s="277" t="s">
        <v>158</v>
      </c>
      <c r="V115" s="275">
        <v>240</v>
      </c>
      <c r="W115" s="145"/>
      <c r="X115" s="263">
        <v>255568</v>
      </c>
      <c r="Y115" s="264">
        <v>0</v>
      </c>
      <c r="Z115" s="265">
        <v>355300</v>
      </c>
      <c r="AA115" s="266">
        <v>0</v>
      </c>
      <c r="AB115" s="263">
        <v>356000</v>
      </c>
      <c r="AC115" s="264">
        <v>0</v>
      </c>
    </row>
    <row r="116" spans="1:29" s="172" customFormat="1" ht="28.5" thickBot="1" x14ac:dyDescent="0.3">
      <c r="A116" s="159"/>
      <c r="B116" s="149"/>
      <c r="C116" s="149"/>
      <c r="D116" s="151"/>
      <c r="E116" s="149"/>
      <c r="F116" s="152"/>
      <c r="G116" s="583"/>
      <c r="H116" s="583"/>
      <c r="I116" s="583"/>
      <c r="J116" s="583"/>
      <c r="K116" s="171"/>
      <c r="L116" s="299" t="s">
        <v>134</v>
      </c>
      <c r="M116" s="278">
        <v>611</v>
      </c>
      <c r="N116" s="279">
        <v>5</v>
      </c>
      <c r="O116" s="279"/>
      <c r="P116" s="280"/>
      <c r="Q116" s="280"/>
      <c r="R116" s="280"/>
      <c r="S116" s="280"/>
      <c r="T116" s="280"/>
      <c r="U116" s="280"/>
      <c r="V116" s="278"/>
      <c r="W116" s="145"/>
      <c r="X116" s="267">
        <f>X117</f>
        <v>2670956.9</v>
      </c>
      <c r="Y116" s="268">
        <v>0</v>
      </c>
      <c r="Z116" s="267">
        <f>Z117</f>
        <v>3829216.14</v>
      </c>
      <c r="AA116" s="268">
        <v>0</v>
      </c>
      <c r="AB116" s="267">
        <f>AB117</f>
        <v>4528015.49</v>
      </c>
      <c r="AC116" s="268">
        <v>0</v>
      </c>
    </row>
    <row r="117" spans="1:29" s="162" customFormat="1" ht="28.5" thickBot="1" x14ac:dyDescent="0.3">
      <c r="A117" s="161"/>
      <c r="B117" s="146"/>
      <c r="C117" s="146"/>
      <c r="D117" s="153"/>
      <c r="E117" s="146"/>
      <c r="F117" s="147"/>
      <c r="G117" s="584"/>
      <c r="H117" s="584"/>
      <c r="I117" s="584"/>
      <c r="J117" s="584"/>
      <c r="K117" s="156"/>
      <c r="L117" s="298" t="s">
        <v>136</v>
      </c>
      <c r="M117" s="275">
        <v>611</v>
      </c>
      <c r="N117" s="276">
        <v>5</v>
      </c>
      <c r="O117" s="276">
        <v>3</v>
      </c>
      <c r="P117" s="277"/>
      <c r="Q117" s="277"/>
      <c r="R117" s="277"/>
      <c r="S117" s="277"/>
      <c r="T117" s="277"/>
      <c r="U117" s="277"/>
      <c r="V117" s="275"/>
      <c r="W117" s="148"/>
      <c r="X117" s="263">
        <f>X118</f>
        <v>2670956.9</v>
      </c>
      <c r="Y117" s="264">
        <v>0</v>
      </c>
      <c r="Z117" s="265">
        <f>Z118</f>
        <v>3829216.14</v>
      </c>
      <c r="AA117" s="266">
        <v>0</v>
      </c>
      <c r="AB117" s="263">
        <f>AB118</f>
        <v>4528015.49</v>
      </c>
      <c r="AC117" s="264">
        <v>0</v>
      </c>
    </row>
    <row r="118" spans="1:29" s="160" customFormat="1" ht="167.25" thickBot="1" x14ac:dyDescent="0.3">
      <c r="A118" s="159"/>
      <c r="B118" s="149"/>
      <c r="C118" s="149"/>
      <c r="D118" s="151"/>
      <c r="E118" s="149"/>
      <c r="F118" s="149"/>
      <c r="G118" s="152"/>
      <c r="H118" s="583"/>
      <c r="I118" s="583"/>
      <c r="J118" s="583"/>
      <c r="K118" s="156"/>
      <c r="L118" s="298" t="s">
        <v>278</v>
      </c>
      <c r="M118" s="275">
        <v>611</v>
      </c>
      <c r="N118" s="276">
        <v>5</v>
      </c>
      <c r="O118" s="276">
        <v>3</v>
      </c>
      <c r="P118" s="277" t="s">
        <v>12</v>
      </c>
      <c r="Q118" s="277" t="s">
        <v>158</v>
      </c>
      <c r="R118" s="277" t="s">
        <v>48</v>
      </c>
      <c r="S118" s="277" t="s">
        <v>158</v>
      </c>
      <c r="T118" s="277" t="s">
        <v>32</v>
      </c>
      <c r="U118" s="277" t="s">
        <v>158</v>
      </c>
      <c r="V118" s="275"/>
      <c r="W118" s="145"/>
      <c r="X118" s="263">
        <f>X119</f>
        <v>2670956.9</v>
      </c>
      <c r="Y118" s="264">
        <v>0</v>
      </c>
      <c r="Z118" s="265">
        <f>Z119</f>
        <v>3829216.14</v>
      </c>
      <c r="AA118" s="266">
        <v>0</v>
      </c>
      <c r="AB118" s="263">
        <f>AB119</f>
        <v>4528015.49</v>
      </c>
      <c r="AC118" s="264">
        <v>0</v>
      </c>
    </row>
    <row r="119" spans="1:29" s="160" customFormat="1" ht="167.25" thickBot="1" x14ac:dyDescent="0.3">
      <c r="A119" s="159"/>
      <c r="B119" s="149"/>
      <c r="C119" s="149"/>
      <c r="D119" s="151"/>
      <c r="E119" s="149"/>
      <c r="F119" s="152"/>
      <c r="G119" s="583"/>
      <c r="H119" s="583"/>
      <c r="I119" s="583"/>
      <c r="J119" s="583"/>
      <c r="K119" s="156"/>
      <c r="L119" s="298" t="s">
        <v>279</v>
      </c>
      <c r="M119" s="275">
        <v>611</v>
      </c>
      <c r="N119" s="276">
        <v>5</v>
      </c>
      <c r="O119" s="276">
        <v>3</v>
      </c>
      <c r="P119" s="277" t="s">
        <v>12</v>
      </c>
      <c r="Q119" s="277" t="s">
        <v>26</v>
      </c>
      <c r="R119" s="277" t="s">
        <v>48</v>
      </c>
      <c r="S119" s="277" t="s">
        <v>158</v>
      </c>
      <c r="T119" s="277" t="s">
        <v>32</v>
      </c>
      <c r="U119" s="277" t="s">
        <v>158</v>
      </c>
      <c r="V119" s="275"/>
      <c r="W119" s="145"/>
      <c r="X119" s="263">
        <f>X120+X124</f>
        <v>2670956.9</v>
      </c>
      <c r="Y119" s="264">
        <v>0</v>
      </c>
      <c r="Z119" s="265">
        <f>Z120+Z124</f>
        <v>3829216.14</v>
      </c>
      <c r="AA119" s="266">
        <v>0</v>
      </c>
      <c r="AB119" s="263">
        <f>AB120+AB124</f>
        <v>4528015.49</v>
      </c>
      <c r="AC119" s="264">
        <v>0</v>
      </c>
    </row>
    <row r="120" spans="1:29" s="160" customFormat="1" ht="84" thickBot="1" x14ac:dyDescent="0.3">
      <c r="A120" s="159"/>
      <c r="B120" s="149"/>
      <c r="C120" s="149"/>
      <c r="D120" s="151"/>
      <c r="E120" s="149"/>
      <c r="F120" s="152"/>
      <c r="G120" s="152"/>
      <c r="H120" s="152"/>
      <c r="I120" s="152"/>
      <c r="J120" s="152"/>
      <c r="K120" s="156"/>
      <c r="L120" s="298" t="s">
        <v>213</v>
      </c>
      <c r="M120" s="275">
        <v>611</v>
      </c>
      <c r="N120" s="276">
        <v>5</v>
      </c>
      <c r="O120" s="276">
        <v>3</v>
      </c>
      <c r="P120" s="277" t="s">
        <v>12</v>
      </c>
      <c r="Q120" s="277" t="s">
        <v>26</v>
      </c>
      <c r="R120" s="277" t="s">
        <v>19</v>
      </c>
      <c r="S120" s="277" t="s">
        <v>158</v>
      </c>
      <c r="T120" s="277" t="s">
        <v>32</v>
      </c>
      <c r="U120" s="277" t="s">
        <v>158</v>
      </c>
      <c r="V120" s="275"/>
      <c r="W120" s="145"/>
      <c r="X120" s="263">
        <f t="shared" ref="X120:AC121" si="73">X121</f>
        <v>286099.5</v>
      </c>
      <c r="Y120" s="264">
        <f t="shared" si="73"/>
        <v>0</v>
      </c>
      <c r="Z120" s="265">
        <f t="shared" si="73"/>
        <v>286099.5</v>
      </c>
      <c r="AA120" s="266">
        <f t="shared" si="73"/>
        <v>0</v>
      </c>
      <c r="AB120" s="263">
        <f t="shared" si="73"/>
        <v>286099.5</v>
      </c>
      <c r="AC120" s="264">
        <f t="shared" si="73"/>
        <v>0</v>
      </c>
    </row>
    <row r="121" spans="1:29" s="160" customFormat="1" ht="56.25" thickBot="1" x14ac:dyDescent="0.3">
      <c r="A121" s="159"/>
      <c r="B121" s="149"/>
      <c r="C121" s="149"/>
      <c r="D121" s="151"/>
      <c r="E121" s="149"/>
      <c r="F121" s="149"/>
      <c r="G121" s="152"/>
      <c r="H121" s="583"/>
      <c r="I121" s="583"/>
      <c r="J121" s="583"/>
      <c r="K121" s="156"/>
      <c r="L121" s="298" t="s">
        <v>214</v>
      </c>
      <c r="M121" s="275">
        <v>611</v>
      </c>
      <c r="N121" s="276">
        <v>5</v>
      </c>
      <c r="O121" s="276">
        <v>3</v>
      </c>
      <c r="P121" s="277" t="s">
        <v>12</v>
      </c>
      <c r="Q121" s="277" t="s">
        <v>26</v>
      </c>
      <c r="R121" s="277" t="s">
        <v>19</v>
      </c>
      <c r="S121" s="277" t="s">
        <v>26</v>
      </c>
      <c r="T121" s="277" t="s">
        <v>27</v>
      </c>
      <c r="U121" s="277" t="s">
        <v>158</v>
      </c>
      <c r="V121" s="275"/>
      <c r="W121" s="145"/>
      <c r="X121" s="263">
        <f t="shared" si="73"/>
        <v>286099.5</v>
      </c>
      <c r="Y121" s="264">
        <f t="shared" si="73"/>
        <v>0</v>
      </c>
      <c r="Z121" s="265">
        <f t="shared" si="73"/>
        <v>286099.5</v>
      </c>
      <c r="AA121" s="266">
        <f t="shared" si="73"/>
        <v>0</v>
      </c>
      <c r="AB121" s="263">
        <f t="shared" si="73"/>
        <v>286099.5</v>
      </c>
      <c r="AC121" s="264">
        <f t="shared" si="73"/>
        <v>0</v>
      </c>
    </row>
    <row r="122" spans="1:29" s="160" customFormat="1" ht="84" thickBot="1" x14ac:dyDescent="0.3">
      <c r="A122" s="159"/>
      <c r="B122" s="149"/>
      <c r="C122" s="149"/>
      <c r="D122" s="151"/>
      <c r="E122" s="152"/>
      <c r="F122" s="583"/>
      <c r="G122" s="583"/>
      <c r="H122" s="583"/>
      <c r="I122" s="583"/>
      <c r="J122" s="583"/>
      <c r="K122" s="156"/>
      <c r="L122" s="298" t="s">
        <v>192</v>
      </c>
      <c r="M122" s="275">
        <v>611</v>
      </c>
      <c r="N122" s="276">
        <v>5</v>
      </c>
      <c r="O122" s="276">
        <v>3</v>
      </c>
      <c r="P122" s="277" t="s">
        <v>12</v>
      </c>
      <c r="Q122" s="277" t="s">
        <v>26</v>
      </c>
      <c r="R122" s="277" t="s">
        <v>19</v>
      </c>
      <c r="S122" s="277" t="s">
        <v>26</v>
      </c>
      <c r="T122" s="277" t="s">
        <v>27</v>
      </c>
      <c r="U122" s="277" t="s">
        <v>158</v>
      </c>
      <c r="V122" s="275">
        <v>200</v>
      </c>
      <c r="W122" s="145"/>
      <c r="X122" s="263">
        <f>X123</f>
        <v>286099.5</v>
      </c>
      <c r="Y122" s="264">
        <v>0</v>
      </c>
      <c r="Z122" s="265">
        <f>Z123</f>
        <v>286099.5</v>
      </c>
      <c r="AA122" s="266">
        <v>0</v>
      </c>
      <c r="AB122" s="263">
        <f>AB123</f>
        <v>286099.5</v>
      </c>
      <c r="AC122" s="264">
        <v>0</v>
      </c>
    </row>
    <row r="123" spans="1:29" s="160" customFormat="1" ht="56.25" thickBot="1" x14ac:dyDescent="0.3">
      <c r="A123" s="159"/>
      <c r="B123" s="149"/>
      <c r="C123" s="149"/>
      <c r="D123" s="151"/>
      <c r="E123" s="152"/>
      <c r="F123" s="152"/>
      <c r="G123" s="152"/>
      <c r="H123" s="152"/>
      <c r="I123" s="152"/>
      <c r="J123" s="152"/>
      <c r="K123" s="156"/>
      <c r="L123" s="298" t="s">
        <v>168</v>
      </c>
      <c r="M123" s="275">
        <v>611</v>
      </c>
      <c r="N123" s="276">
        <v>5</v>
      </c>
      <c r="O123" s="276">
        <v>3</v>
      </c>
      <c r="P123" s="277" t="s">
        <v>12</v>
      </c>
      <c r="Q123" s="277" t="s">
        <v>26</v>
      </c>
      <c r="R123" s="277" t="s">
        <v>19</v>
      </c>
      <c r="S123" s="277" t="s">
        <v>26</v>
      </c>
      <c r="T123" s="277" t="s">
        <v>27</v>
      </c>
      <c r="U123" s="277" t="s">
        <v>158</v>
      </c>
      <c r="V123" s="275">
        <v>240</v>
      </c>
      <c r="W123" s="145"/>
      <c r="X123" s="263">
        <v>286099.5</v>
      </c>
      <c r="Y123" s="264">
        <f t="shared" ref="X123:AC125" si="74">Y124</f>
        <v>0</v>
      </c>
      <c r="Z123" s="265">
        <v>286099.5</v>
      </c>
      <c r="AA123" s="266">
        <f t="shared" si="74"/>
        <v>0</v>
      </c>
      <c r="AB123" s="263">
        <v>286099.5</v>
      </c>
      <c r="AC123" s="264">
        <f t="shared" si="74"/>
        <v>0</v>
      </c>
    </row>
    <row r="124" spans="1:29" s="160" customFormat="1" ht="28.5" thickBot="1" x14ac:dyDescent="0.3">
      <c r="A124" s="159"/>
      <c r="B124" s="149"/>
      <c r="C124" s="149"/>
      <c r="D124" s="151"/>
      <c r="E124" s="152"/>
      <c r="F124" s="152"/>
      <c r="G124" s="152"/>
      <c r="H124" s="152"/>
      <c r="I124" s="152"/>
      <c r="J124" s="152"/>
      <c r="K124" s="156"/>
      <c r="L124" s="298" t="s">
        <v>215</v>
      </c>
      <c r="M124" s="275">
        <v>611</v>
      </c>
      <c r="N124" s="276">
        <v>5</v>
      </c>
      <c r="O124" s="276">
        <v>3</v>
      </c>
      <c r="P124" s="277" t="s">
        <v>12</v>
      </c>
      <c r="Q124" s="277" t="s">
        <v>26</v>
      </c>
      <c r="R124" s="277" t="s">
        <v>19</v>
      </c>
      <c r="S124" s="277" t="s">
        <v>26</v>
      </c>
      <c r="T124" s="277" t="s">
        <v>186</v>
      </c>
      <c r="U124" s="277" t="s">
        <v>158</v>
      </c>
      <c r="V124" s="275"/>
      <c r="W124" s="145"/>
      <c r="X124" s="263">
        <f t="shared" si="74"/>
        <v>2384857.4</v>
      </c>
      <c r="Y124" s="264">
        <f t="shared" si="74"/>
        <v>0</v>
      </c>
      <c r="Z124" s="265">
        <f t="shared" si="74"/>
        <v>3543116.64</v>
      </c>
      <c r="AA124" s="266">
        <f t="shared" si="74"/>
        <v>0</v>
      </c>
      <c r="AB124" s="263">
        <f t="shared" si="74"/>
        <v>4241915.99</v>
      </c>
      <c r="AC124" s="264">
        <f t="shared" si="74"/>
        <v>0</v>
      </c>
    </row>
    <row r="125" spans="1:29" s="160" customFormat="1" ht="56.25" thickBot="1" x14ac:dyDescent="0.3">
      <c r="A125" s="159"/>
      <c r="B125" s="149"/>
      <c r="C125" s="149"/>
      <c r="D125" s="151"/>
      <c r="E125" s="152"/>
      <c r="F125" s="152"/>
      <c r="G125" s="152"/>
      <c r="H125" s="152"/>
      <c r="I125" s="152"/>
      <c r="J125" s="152"/>
      <c r="K125" s="156"/>
      <c r="L125" s="298" t="s">
        <v>168</v>
      </c>
      <c r="M125" s="275">
        <v>611</v>
      </c>
      <c r="N125" s="276">
        <v>5</v>
      </c>
      <c r="O125" s="276">
        <v>3</v>
      </c>
      <c r="P125" s="277" t="s">
        <v>12</v>
      </c>
      <c r="Q125" s="277" t="s">
        <v>26</v>
      </c>
      <c r="R125" s="277" t="s">
        <v>19</v>
      </c>
      <c r="S125" s="277" t="s">
        <v>26</v>
      </c>
      <c r="T125" s="277" t="s">
        <v>186</v>
      </c>
      <c r="U125" s="277" t="s">
        <v>158</v>
      </c>
      <c r="V125" s="275">
        <v>200</v>
      </c>
      <c r="W125" s="145"/>
      <c r="X125" s="263">
        <f t="shared" si="74"/>
        <v>2384857.4</v>
      </c>
      <c r="Y125" s="264">
        <f t="shared" si="74"/>
        <v>0</v>
      </c>
      <c r="Z125" s="265">
        <f t="shared" si="74"/>
        <v>3543116.64</v>
      </c>
      <c r="AA125" s="266">
        <f t="shared" si="74"/>
        <v>0</v>
      </c>
      <c r="AB125" s="263">
        <f t="shared" si="74"/>
        <v>4241915.99</v>
      </c>
      <c r="AC125" s="264">
        <f t="shared" si="74"/>
        <v>0</v>
      </c>
    </row>
    <row r="126" spans="1:29" s="160" customFormat="1" ht="84" thickBot="1" x14ac:dyDescent="0.3">
      <c r="A126" s="159"/>
      <c r="B126" s="149"/>
      <c r="C126" s="149"/>
      <c r="D126" s="151"/>
      <c r="E126" s="152"/>
      <c r="F126" s="152"/>
      <c r="G126" s="152"/>
      <c r="H126" s="152"/>
      <c r="I126" s="152"/>
      <c r="J126" s="152"/>
      <c r="K126" s="156"/>
      <c r="L126" s="298" t="s">
        <v>169</v>
      </c>
      <c r="M126" s="275">
        <v>611</v>
      </c>
      <c r="N126" s="276">
        <v>5</v>
      </c>
      <c r="O126" s="276">
        <v>3</v>
      </c>
      <c r="P126" s="277" t="s">
        <v>12</v>
      </c>
      <c r="Q126" s="277" t="s">
        <v>26</v>
      </c>
      <c r="R126" s="277" t="s">
        <v>19</v>
      </c>
      <c r="S126" s="277" t="s">
        <v>26</v>
      </c>
      <c r="T126" s="277" t="s">
        <v>186</v>
      </c>
      <c r="U126" s="277" t="s">
        <v>158</v>
      </c>
      <c r="V126" s="275">
        <v>240</v>
      </c>
      <c r="W126" s="145"/>
      <c r="X126" s="263">
        <f>3384857.4-900000-100000</f>
        <v>2384857.4</v>
      </c>
      <c r="Y126" s="264">
        <v>0</v>
      </c>
      <c r="Z126" s="265">
        <f>3868404.39-326931.22+1643.47</f>
        <v>3543116.64</v>
      </c>
      <c r="AA126" s="266">
        <v>0</v>
      </c>
      <c r="AB126" s="263">
        <f>4928374.9-692433.91+5975</f>
        <v>4241915.99</v>
      </c>
      <c r="AC126" s="264">
        <v>0</v>
      </c>
    </row>
    <row r="127" spans="1:29" s="172" customFormat="1" ht="28.5" thickBot="1" x14ac:dyDescent="0.3">
      <c r="A127" s="159"/>
      <c r="B127" s="149"/>
      <c r="C127" s="149"/>
      <c r="D127" s="151"/>
      <c r="E127" s="149"/>
      <c r="F127" s="152"/>
      <c r="G127" s="152"/>
      <c r="H127" s="152"/>
      <c r="I127" s="152"/>
      <c r="J127" s="152"/>
      <c r="K127" s="171"/>
      <c r="L127" s="299" t="s">
        <v>137</v>
      </c>
      <c r="M127" s="278">
        <v>611</v>
      </c>
      <c r="N127" s="279">
        <v>7</v>
      </c>
      <c r="O127" s="279"/>
      <c r="P127" s="280"/>
      <c r="Q127" s="280"/>
      <c r="R127" s="280"/>
      <c r="S127" s="280"/>
      <c r="T127" s="280"/>
      <c r="U127" s="280"/>
      <c r="V127" s="278"/>
      <c r="W127" s="145"/>
      <c r="X127" s="267">
        <f t="shared" ref="X127:AB129" si="75">X128</f>
        <v>50000</v>
      </c>
      <c r="Y127" s="268">
        <v>0</v>
      </c>
      <c r="Z127" s="267">
        <f t="shared" si="75"/>
        <v>50000</v>
      </c>
      <c r="AA127" s="268">
        <v>0</v>
      </c>
      <c r="AB127" s="267">
        <f t="shared" si="75"/>
        <v>50000</v>
      </c>
      <c r="AC127" s="268">
        <v>0</v>
      </c>
    </row>
    <row r="128" spans="1:29" s="162" customFormat="1" ht="28.5" thickBot="1" x14ac:dyDescent="0.3">
      <c r="A128" s="161"/>
      <c r="B128" s="146"/>
      <c r="C128" s="146"/>
      <c r="D128" s="153"/>
      <c r="E128" s="146"/>
      <c r="F128" s="147"/>
      <c r="G128" s="147"/>
      <c r="H128" s="147"/>
      <c r="I128" s="147"/>
      <c r="J128" s="147"/>
      <c r="K128" s="156"/>
      <c r="L128" s="298" t="s">
        <v>138</v>
      </c>
      <c r="M128" s="275">
        <v>611</v>
      </c>
      <c r="N128" s="276">
        <v>7</v>
      </c>
      <c r="O128" s="276">
        <v>7</v>
      </c>
      <c r="P128" s="277"/>
      <c r="Q128" s="277"/>
      <c r="R128" s="277"/>
      <c r="S128" s="277"/>
      <c r="T128" s="277"/>
      <c r="U128" s="277"/>
      <c r="V128" s="275"/>
      <c r="W128" s="148"/>
      <c r="X128" s="263">
        <f t="shared" si="75"/>
        <v>50000</v>
      </c>
      <c r="Y128" s="264">
        <v>0</v>
      </c>
      <c r="Z128" s="265">
        <f t="shared" si="75"/>
        <v>50000</v>
      </c>
      <c r="AA128" s="266">
        <v>0</v>
      </c>
      <c r="AB128" s="263">
        <f t="shared" si="75"/>
        <v>50000</v>
      </c>
      <c r="AC128" s="264">
        <v>0</v>
      </c>
    </row>
    <row r="129" spans="1:29" s="160" customFormat="1" ht="167.25" thickBot="1" x14ac:dyDescent="0.3">
      <c r="A129" s="159"/>
      <c r="B129" s="149"/>
      <c r="C129" s="149"/>
      <c r="D129" s="151"/>
      <c r="E129" s="149"/>
      <c r="F129" s="152"/>
      <c r="G129" s="152"/>
      <c r="H129" s="152"/>
      <c r="I129" s="152"/>
      <c r="J129" s="152"/>
      <c r="K129" s="156"/>
      <c r="L129" s="298" t="s">
        <v>278</v>
      </c>
      <c r="M129" s="275">
        <v>611</v>
      </c>
      <c r="N129" s="276">
        <v>7</v>
      </c>
      <c r="O129" s="276">
        <v>7</v>
      </c>
      <c r="P129" s="277" t="s">
        <v>12</v>
      </c>
      <c r="Q129" s="277" t="s">
        <v>158</v>
      </c>
      <c r="R129" s="277" t="s">
        <v>48</v>
      </c>
      <c r="S129" s="277" t="s">
        <v>158</v>
      </c>
      <c r="T129" s="277" t="s">
        <v>32</v>
      </c>
      <c r="U129" s="277" t="s">
        <v>158</v>
      </c>
      <c r="V129" s="275"/>
      <c r="W129" s="145"/>
      <c r="X129" s="263">
        <f t="shared" si="75"/>
        <v>50000</v>
      </c>
      <c r="Y129" s="264">
        <v>0</v>
      </c>
      <c r="Z129" s="265">
        <f t="shared" si="75"/>
        <v>50000</v>
      </c>
      <c r="AA129" s="266">
        <v>0</v>
      </c>
      <c r="AB129" s="263">
        <f t="shared" si="75"/>
        <v>50000</v>
      </c>
      <c r="AC129" s="264">
        <v>0</v>
      </c>
    </row>
    <row r="130" spans="1:29" s="160" customFormat="1" ht="139.5" thickBot="1" x14ac:dyDescent="0.3">
      <c r="A130" s="159"/>
      <c r="B130" s="149"/>
      <c r="C130" s="149"/>
      <c r="D130" s="151"/>
      <c r="E130" s="149"/>
      <c r="F130" s="152"/>
      <c r="G130" s="152"/>
      <c r="H130" s="152"/>
      <c r="I130" s="152"/>
      <c r="J130" s="152"/>
      <c r="K130" s="156"/>
      <c r="L130" s="298" t="s">
        <v>282</v>
      </c>
      <c r="M130" s="275">
        <v>611</v>
      </c>
      <c r="N130" s="276">
        <v>7</v>
      </c>
      <c r="O130" s="276">
        <v>7</v>
      </c>
      <c r="P130" s="277" t="s">
        <v>12</v>
      </c>
      <c r="Q130" s="277" t="s">
        <v>170</v>
      </c>
      <c r="R130" s="277" t="s">
        <v>48</v>
      </c>
      <c r="S130" s="277" t="s">
        <v>158</v>
      </c>
      <c r="T130" s="277" t="s">
        <v>32</v>
      </c>
      <c r="U130" s="277" t="s">
        <v>158</v>
      </c>
      <c r="V130" s="275"/>
      <c r="W130" s="145"/>
      <c r="X130" s="263">
        <f>X131</f>
        <v>50000</v>
      </c>
      <c r="Y130" s="264">
        <v>0</v>
      </c>
      <c r="Z130" s="265">
        <f>Z131</f>
        <v>50000</v>
      </c>
      <c r="AA130" s="266">
        <v>0</v>
      </c>
      <c r="AB130" s="263">
        <f>AB131</f>
        <v>50000</v>
      </c>
      <c r="AC130" s="264">
        <v>0</v>
      </c>
    </row>
    <row r="131" spans="1:29" s="160" customFormat="1" ht="56.25" thickBot="1" x14ac:dyDescent="0.3">
      <c r="A131" s="159"/>
      <c r="B131" s="149"/>
      <c r="C131" s="149"/>
      <c r="D131" s="151"/>
      <c r="E131" s="149"/>
      <c r="F131" s="152"/>
      <c r="G131" s="152"/>
      <c r="H131" s="152"/>
      <c r="I131" s="152"/>
      <c r="J131" s="152"/>
      <c r="K131" s="156"/>
      <c r="L131" s="298" t="s">
        <v>216</v>
      </c>
      <c r="M131" s="275">
        <v>611</v>
      </c>
      <c r="N131" s="276">
        <v>7</v>
      </c>
      <c r="O131" s="276">
        <v>7</v>
      </c>
      <c r="P131" s="277" t="s">
        <v>12</v>
      </c>
      <c r="Q131" s="277" t="s">
        <v>170</v>
      </c>
      <c r="R131" s="277" t="s">
        <v>29</v>
      </c>
      <c r="S131" s="277" t="s">
        <v>158</v>
      </c>
      <c r="T131" s="277" t="s">
        <v>32</v>
      </c>
      <c r="U131" s="277" t="s">
        <v>158</v>
      </c>
      <c r="V131" s="275"/>
      <c r="W131" s="145"/>
      <c r="X131" s="263">
        <f>X132</f>
        <v>50000</v>
      </c>
      <c r="Y131" s="264">
        <v>0</v>
      </c>
      <c r="Z131" s="265">
        <f>Z132</f>
        <v>50000</v>
      </c>
      <c r="AA131" s="266">
        <v>0</v>
      </c>
      <c r="AB131" s="263">
        <f>AB132</f>
        <v>50000</v>
      </c>
      <c r="AC131" s="264">
        <v>0</v>
      </c>
    </row>
    <row r="132" spans="1:29" s="160" customFormat="1" ht="28.5" thickBot="1" x14ac:dyDescent="0.3">
      <c r="A132" s="159"/>
      <c r="B132" s="149"/>
      <c r="C132" s="149"/>
      <c r="D132" s="151"/>
      <c r="E132" s="149"/>
      <c r="F132" s="152"/>
      <c r="G132" s="152"/>
      <c r="H132" s="152"/>
      <c r="I132" s="152"/>
      <c r="J132" s="152"/>
      <c r="K132" s="156"/>
      <c r="L132" s="298" t="s">
        <v>217</v>
      </c>
      <c r="M132" s="275">
        <v>611</v>
      </c>
      <c r="N132" s="276">
        <v>7</v>
      </c>
      <c r="O132" s="276">
        <v>7</v>
      </c>
      <c r="P132" s="277" t="s">
        <v>12</v>
      </c>
      <c r="Q132" s="277" t="s">
        <v>170</v>
      </c>
      <c r="R132" s="277" t="s">
        <v>29</v>
      </c>
      <c r="S132" s="277" t="s">
        <v>26</v>
      </c>
      <c r="T132" s="277" t="s">
        <v>27</v>
      </c>
      <c r="U132" s="277" t="s">
        <v>158</v>
      </c>
      <c r="V132" s="275"/>
      <c r="W132" s="145"/>
      <c r="X132" s="263">
        <f>X134</f>
        <v>50000</v>
      </c>
      <c r="Y132" s="264">
        <f t="shared" ref="Y132:AA132" si="76">Y134</f>
        <v>0</v>
      </c>
      <c r="Z132" s="265">
        <f>Z134</f>
        <v>50000</v>
      </c>
      <c r="AA132" s="266">
        <f t="shared" si="76"/>
        <v>0</v>
      </c>
      <c r="AB132" s="263">
        <f>AB134</f>
        <v>50000</v>
      </c>
      <c r="AC132" s="264">
        <f t="shared" ref="AC132" si="77">AC134</f>
        <v>0</v>
      </c>
    </row>
    <row r="133" spans="1:29" s="160" customFormat="1" ht="56.25" thickBot="1" x14ac:dyDescent="0.3">
      <c r="A133" s="159"/>
      <c r="B133" s="149"/>
      <c r="C133" s="149"/>
      <c r="D133" s="151"/>
      <c r="E133" s="149"/>
      <c r="F133" s="152"/>
      <c r="G133" s="152"/>
      <c r="H133" s="152"/>
      <c r="I133" s="152"/>
      <c r="J133" s="152"/>
      <c r="K133" s="156"/>
      <c r="L133" s="298" t="s">
        <v>168</v>
      </c>
      <c r="M133" s="275">
        <v>611</v>
      </c>
      <c r="N133" s="276">
        <v>7</v>
      </c>
      <c r="O133" s="276">
        <v>7</v>
      </c>
      <c r="P133" s="277" t="s">
        <v>12</v>
      </c>
      <c r="Q133" s="277" t="s">
        <v>170</v>
      </c>
      <c r="R133" s="277" t="s">
        <v>29</v>
      </c>
      <c r="S133" s="277" t="s">
        <v>26</v>
      </c>
      <c r="T133" s="277" t="s">
        <v>27</v>
      </c>
      <c r="U133" s="277" t="s">
        <v>158</v>
      </c>
      <c r="V133" s="275">
        <v>200</v>
      </c>
      <c r="W133" s="145"/>
      <c r="X133" s="263">
        <f t="shared" ref="X133:AC133" si="78">X134</f>
        <v>50000</v>
      </c>
      <c r="Y133" s="264">
        <f t="shared" si="78"/>
        <v>0</v>
      </c>
      <c r="Z133" s="265">
        <f t="shared" si="78"/>
        <v>50000</v>
      </c>
      <c r="AA133" s="266">
        <f t="shared" si="78"/>
        <v>0</v>
      </c>
      <c r="AB133" s="263">
        <f t="shared" si="78"/>
        <v>50000</v>
      </c>
      <c r="AC133" s="264">
        <f t="shared" si="78"/>
        <v>0</v>
      </c>
    </row>
    <row r="134" spans="1:29" s="160" customFormat="1" ht="84" thickBot="1" x14ac:dyDescent="0.3">
      <c r="A134" s="159"/>
      <c r="B134" s="149"/>
      <c r="C134" s="149"/>
      <c r="D134" s="151"/>
      <c r="E134" s="149"/>
      <c r="F134" s="152"/>
      <c r="G134" s="152"/>
      <c r="H134" s="152"/>
      <c r="I134" s="152"/>
      <c r="J134" s="152"/>
      <c r="K134" s="156"/>
      <c r="L134" s="298" t="s">
        <v>169</v>
      </c>
      <c r="M134" s="275">
        <v>611</v>
      </c>
      <c r="N134" s="276">
        <v>7</v>
      </c>
      <c r="O134" s="276">
        <v>7</v>
      </c>
      <c r="P134" s="277" t="s">
        <v>12</v>
      </c>
      <c r="Q134" s="277" t="s">
        <v>170</v>
      </c>
      <c r="R134" s="277" t="s">
        <v>29</v>
      </c>
      <c r="S134" s="277" t="s">
        <v>26</v>
      </c>
      <c r="T134" s="277" t="s">
        <v>27</v>
      </c>
      <c r="U134" s="277" t="s">
        <v>158</v>
      </c>
      <c r="V134" s="275">
        <v>240</v>
      </c>
      <c r="W134" s="145"/>
      <c r="X134" s="263">
        <v>50000</v>
      </c>
      <c r="Y134" s="264">
        <v>0</v>
      </c>
      <c r="Z134" s="265">
        <v>50000</v>
      </c>
      <c r="AA134" s="266">
        <v>0</v>
      </c>
      <c r="AB134" s="263">
        <v>50000</v>
      </c>
      <c r="AC134" s="264">
        <v>0</v>
      </c>
    </row>
    <row r="135" spans="1:29" s="172" customFormat="1" ht="28.5" thickBot="1" x14ac:dyDescent="0.3">
      <c r="A135" s="159"/>
      <c r="B135" s="149"/>
      <c r="C135" s="149"/>
      <c r="D135" s="151"/>
      <c r="E135" s="149"/>
      <c r="F135" s="152"/>
      <c r="G135" s="583"/>
      <c r="H135" s="583"/>
      <c r="I135" s="583"/>
      <c r="J135" s="583"/>
      <c r="K135" s="171"/>
      <c r="L135" s="299" t="s">
        <v>139</v>
      </c>
      <c r="M135" s="278">
        <v>611</v>
      </c>
      <c r="N135" s="279">
        <v>8</v>
      </c>
      <c r="O135" s="279"/>
      <c r="P135" s="280"/>
      <c r="Q135" s="280"/>
      <c r="R135" s="280"/>
      <c r="S135" s="280"/>
      <c r="T135" s="280"/>
      <c r="U135" s="280"/>
      <c r="V135" s="278"/>
      <c r="W135" s="145"/>
      <c r="X135" s="267">
        <f t="shared" ref="X135:AC138" si="79">X136</f>
        <v>300000</v>
      </c>
      <c r="Y135" s="268">
        <f t="shared" si="79"/>
        <v>0</v>
      </c>
      <c r="Z135" s="267">
        <f t="shared" si="79"/>
        <v>400000</v>
      </c>
      <c r="AA135" s="268">
        <f t="shared" si="79"/>
        <v>0</v>
      </c>
      <c r="AB135" s="267">
        <f t="shared" si="79"/>
        <v>300000</v>
      </c>
      <c r="AC135" s="268">
        <f t="shared" si="79"/>
        <v>0</v>
      </c>
    </row>
    <row r="136" spans="1:29" s="162" customFormat="1" ht="28.5" thickBot="1" x14ac:dyDescent="0.3">
      <c r="A136" s="161"/>
      <c r="B136" s="146"/>
      <c r="C136" s="146"/>
      <c r="D136" s="153"/>
      <c r="E136" s="146"/>
      <c r="F136" s="146"/>
      <c r="G136" s="147"/>
      <c r="H136" s="584"/>
      <c r="I136" s="584"/>
      <c r="J136" s="584"/>
      <c r="K136" s="156"/>
      <c r="L136" s="298" t="s">
        <v>218</v>
      </c>
      <c r="M136" s="275">
        <v>611</v>
      </c>
      <c r="N136" s="276">
        <v>8</v>
      </c>
      <c r="O136" s="276">
        <v>1</v>
      </c>
      <c r="P136" s="277"/>
      <c r="Q136" s="277"/>
      <c r="R136" s="277"/>
      <c r="S136" s="277"/>
      <c r="T136" s="277"/>
      <c r="U136" s="277"/>
      <c r="V136" s="275"/>
      <c r="W136" s="148"/>
      <c r="X136" s="263">
        <f t="shared" si="79"/>
        <v>300000</v>
      </c>
      <c r="Y136" s="264">
        <f t="shared" si="79"/>
        <v>0</v>
      </c>
      <c r="Z136" s="265">
        <f t="shared" si="79"/>
        <v>400000</v>
      </c>
      <c r="AA136" s="266">
        <f t="shared" si="79"/>
        <v>0</v>
      </c>
      <c r="AB136" s="263">
        <f t="shared" si="79"/>
        <v>300000</v>
      </c>
      <c r="AC136" s="264">
        <f t="shared" si="79"/>
        <v>0</v>
      </c>
    </row>
    <row r="137" spans="1:29" s="160" customFormat="1" ht="167.25" thickBot="1" x14ac:dyDescent="0.3">
      <c r="A137" s="159"/>
      <c r="B137" s="149"/>
      <c r="C137" s="149"/>
      <c r="D137" s="151"/>
      <c r="E137" s="149"/>
      <c r="F137" s="149"/>
      <c r="G137" s="152"/>
      <c r="H137" s="583"/>
      <c r="I137" s="583"/>
      <c r="J137" s="583"/>
      <c r="K137" s="156"/>
      <c r="L137" s="298" t="s">
        <v>278</v>
      </c>
      <c r="M137" s="275">
        <v>611</v>
      </c>
      <c r="N137" s="276">
        <v>8</v>
      </c>
      <c r="O137" s="276">
        <v>1</v>
      </c>
      <c r="P137" s="277" t="s">
        <v>12</v>
      </c>
      <c r="Q137" s="277"/>
      <c r="R137" s="277"/>
      <c r="S137" s="277"/>
      <c r="T137" s="277"/>
      <c r="U137" s="277"/>
      <c r="V137" s="275"/>
      <c r="W137" s="145"/>
      <c r="X137" s="263">
        <f t="shared" si="79"/>
        <v>300000</v>
      </c>
      <c r="Y137" s="264">
        <f t="shared" si="79"/>
        <v>0</v>
      </c>
      <c r="Z137" s="265">
        <f t="shared" si="79"/>
        <v>400000</v>
      </c>
      <c r="AA137" s="266">
        <f t="shared" si="79"/>
        <v>0</v>
      </c>
      <c r="AB137" s="263">
        <f t="shared" si="79"/>
        <v>300000</v>
      </c>
      <c r="AC137" s="264">
        <f t="shared" si="79"/>
        <v>0</v>
      </c>
    </row>
    <row r="138" spans="1:29" s="160" customFormat="1" ht="167.25" thickBot="1" x14ac:dyDescent="0.3">
      <c r="A138" s="159"/>
      <c r="B138" s="152"/>
      <c r="C138" s="152"/>
      <c r="D138" s="150"/>
      <c r="E138" s="152"/>
      <c r="F138" s="152"/>
      <c r="G138" s="152"/>
      <c r="H138" s="152"/>
      <c r="I138" s="152"/>
      <c r="J138" s="152"/>
      <c r="K138" s="156"/>
      <c r="L138" s="298" t="s">
        <v>278</v>
      </c>
      <c r="M138" s="275">
        <v>611</v>
      </c>
      <c r="N138" s="276">
        <v>8</v>
      </c>
      <c r="O138" s="276">
        <v>1</v>
      </c>
      <c r="P138" s="277" t="s">
        <v>12</v>
      </c>
      <c r="Q138" s="277" t="s">
        <v>158</v>
      </c>
      <c r="R138" s="277" t="s">
        <v>48</v>
      </c>
      <c r="S138" s="277" t="s">
        <v>158</v>
      </c>
      <c r="T138" s="277" t="s">
        <v>32</v>
      </c>
      <c r="U138" s="277" t="s">
        <v>158</v>
      </c>
      <c r="V138" s="275"/>
      <c r="W138" s="145"/>
      <c r="X138" s="263">
        <f t="shared" si="79"/>
        <v>300000</v>
      </c>
      <c r="Y138" s="264">
        <f t="shared" si="79"/>
        <v>0</v>
      </c>
      <c r="Z138" s="265">
        <f t="shared" si="79"/>
        <v>400000</v>
      </c>
      <c r="AA138" s="266">
        <f t="shared" si="79"/>
        <v>0</v>
      </c>
      <c r="AB138" s="263">
        <f t="shared" si="79"/>
        <v>300000</v>
      </c>
      <c r="AC138" s="264">
        <f t="shared" si="79"/>
        <v>0</v>
      </c>
    </row>
    <row r="139" spans="1:29" s="160" customFormat="1" ht="139.5" thickBot="1" x14ac:dyDescent="0.3">
      <c r="A139" s="159"/>
      <c r="B139" s="152"/>
      <c r="C139" s="152"/>
      <c r="D139" s="150"/>
      <c r="E139" s="152"/>
      <c r="F139" s="152"/>
      <c r="G139" s="152"/>
      <c r="H139" s="152"/>
      <c r="I139" s="152"/>
      <c r="J139" s="152"/>
      <c r="K139" s="156"/>
      <c r="L139" s="298" t="s">
        <v>282</v>
      </c>
      <c r="M139" s="275">
        <v>611</v>
      </c>
      <c r="N139" s="276">
        <v>8</v>
      </c>
      <c r="O139" s="276">
        <v>1</v>
      </c>
      <c r="P139" s="277" t="s">
        <v>12</v>
      </c>
      <c r="Q139" s="277" t="s">
        <v>170</v>
      </c>
      <c r="R139" s="277" t="s">
        <v>48</v>
      </c>
      <c r="S139" s="277" t="s">
        <v>158</v>
      </c>
      <c r="T139" s="277" t="s">
        <v>32</v>
      </c>
      <c r="U139" s="277" t="s">
        <v>158</v>
      </c>
      <c r="V139" s="275"/>
      <c r="W139" s="145"/>
      <c r="X139" s="263">
        <f t="shared" ref="X139:AC139" si="80">X140</f>
        <v>300000</v>
      </c>
      <c r="Y139" s="264">
        <f t="shared" si="80"/>
        <v>0</v>
      </c>
      <c r="Z139" s="265">
        <f t="shared" si="80"/>
        <v>400000</v>
      </c>
      <c r="AA139" s="266">
        <f t="shared" si="80"/>
        <v>0</v>
      </c>
      <c r="AB139" s="263">
        <f t="shared" si="80"/>
        <v>300000</v>
      </c>
      <c r="AC139" s="264">
        <f t="shared" si="80"/>
        <v>0</v>
      </c>
    </row>
    <row r="140" spans="1:29" s="160" customFormat="1" ht="28.5" thickBot="1" x14ac:dyDescent="0.3">
      <c r="A140" s="159"/>
      <c r="B140" s="152"/>
      <c r="C140" s="152"/>
      <c r="D140" s="150"/>
      <c r="E140" s="152"/>
      <c r="F140" s="152"/>
      <c r="G140" s="152"/>
      <c r="H140" s="152"/>
      <c r="I140" s="152"/>
      <c r="J140" s="152"/>
      <c r="K140" s="156"/>
      <c r="L140" s="298" t="s">
        <v>219</v>
      </c>
      <c r="M140" s="275">
        <v>611</v>
      </c>
      <c r="N140" s="276">
        <v>8</v>
      </c>
      <c r="O140" s="276">
        <v>1</v>
      </c>
      <c r="P140" s="277" t="s">
        <v>12</v>
      </c>
      <c r="Q140" s="277" t="s">
        <v>170</v>
      </c>
      <c r="R140" s="277" t="s">
        <v>9</v>
      </c>
      <c r="S140" s="277" t="s">
        <v>158</v>
      </c>
      <c r="T140" s="277" t="s">
        <v>32</v>
      </c>
      <c r="U140" s="277" t="s">
        <v>158</v>
      </c>
      <c r="V140" s="275"/>
      <c r="W140" s="145"/>
      <c r="X140" s="263">
        <f>X144+X141</f>
        <v>300000</v>
      </c>
      <c r="Y140" s="264">
        <v>0</v>
      </c>
      <c r="Z140" s="265">
        <f>Z144+Z141</f>
        <v>400000</v>
      </c>
      <c r="AA140" s="266">
        <v>0</v>
      </c>
      <c r="AB140" s="263">
        <f>AB144+AB141</f>
        <v>300000</v>
      </c>
      <c r="AC140" s="264">
        <v>0</v>
      </c>
    </row>
    <row r="141" spans="1:29" s="160" customFormat="1" ht="0.75" customHeight="1" thickBot="1" x14ac:dyDescent="0.3">
      <c r="A141" s="159"/>
      <c r="B141" s="152"/>
      <c r="C141" s="152"/>
      <c r="D141" s="150"/>
      <c r="E141" s="152"/>
      <c r="F141" s="152"/>
      <c r="G141" s="152"/>
      <c r="H141" s="152"/>
      <c r="I141" s="152"/>
      <c r="J141" s="152"/>
      <c r="K141" s="156"/>
      <c r="L141" s="298" t="s">
        <v>220</v>
      </c>
      <c r="M141" s="275">
        <v>611</v>
      </c>
      <c r="N141" s="276">
        <v>8</v>
      </c>
      <c r="O141" s="276">
        <v>1</v>
      </c>
      <c r="P141" s="277" t="s">
        <v>12</v>
      </c>
      <c r="Q141" s="277" t="s">
        <v>170</v>
      </c>
      <c r="R141" s="277" t="s">
        <v>9</v>
      </c>
      <c r="S141" s="277" t="s">
        <v>5</v>
      </c>
      <c r="T141" s="277" t="s">
        <v>27</v>
      </c>
      <c r="U141" s="277" t="s">
        <v>158</v>
      </c>
      <c r="V141" s="275"/>
      <c r="W141" s="145"/>
      <c r="X141" s="263">
        <f>X142</f>
        <v>0</v>
      </c>
      <c r="Y141" s="263">
        <f t="shared" ref="Y141:AC142" si="81">Y142</f>
        <v>0</v>
      </c>
      <c r="Z141" s="265">
        <f>Z142</f>
        <v>0</v>
      </c>
      <c r="AA141" s="265">
        <f t="shared" si="81"/>
        <v>0</v>
      </c>
      <c r="AB141" s="263">
        <f>AB142</f>
        <v>0</v>
      </c>
      <c r="AC141" s="263">
        <f t="shared" si="81"/>
        <v>0</v>
      </c>
    </row>
    <row r="142" spans="1:29" s="160" customFormat="1" ht="56.25" hidden="1" thickBot="1" x14ac:dyDescent="0.3">
      <c r="A142" s="159"/>
      <c r="B142" s="152"/>
      <c r="C142" s="152"/>
      <c r="D142" s="150"/>
      <c r="E142" s="152"/>
      <c r="F142" s="152"/>
      <c r="G142" s="152"/>
      <c r="H142" s="152"/>
      <c r="I142" s="152"/>
      <c r="J142" s="152"/>
      <c r="K142" s="156"/>
      <c r="L142" s="298" t="s">
        <v>168</v>
      </c>
      <c r="M142" s="275">
        <v>611</v>
      </c>
      <c r="N142" s="276">
        <v>8</v>
      </c>
      <c r="O142" s="276">
        <v>1</v>
      </c>
      <c r="P142" s="277" t="s">
        <v>12</v>
      </c>
      <c r="Q142" s="277" t="s">
        <v>170</v>
      </c>
      <c r="R142" s="277" t="s">
        <v>9</v>
      </c>
      <c r="S142" s="277" t="s">
        <v>5</v>
      </c>
      <c r="T142" s="277" t="s">
        <v>27</v>
      </c>
      <c r="U142" s="277" t="s">
        <v>158</v>
      </c>
      <c r="V142" s="275">
        <v>200</v>
      </c>
      <c r="W142" s="145"/>
      <c r="X142" s="263">
        <f>X143</f>
        <v>0</v>
      </c>
      <c r="Y142" s="263">
        <f t="shared" si="81"/>
        <v>0</v>
      </c>
      <c r="Z142" s="265">
        <f>Z143</f>
        <v>0</v>
      </c>
      <c r="AA142" s="265">
        <f t="shared" si="81"/>
        <v>0</v>
      </c>
      <c r="AB142" s="263">
        <f>AB143</f>
        <v>0</v>
      </c>
      <c r="AC142" s="263">
        <f t="shared" si="81"/>
        <v>0</v>
      </c>
    </row>
    <row r="143" spans="1:29" s="160" customFormat="1" ht="84" hidden="1" thickBot="1" x14ac:dyDescent="0.3">
      <c r="A143" s="159"/>
      <c r="B143" s="152"/>
      <c r="C143" s="152"/>
      <c r="D143" s="150"/>
      <c r="E143" s="152"/>
      <c r="F143" s="152"/>
      <c r="G143" s="152"/>
      <c r="H143" s="152"/>
      <c r="I143" s="152"/>
      <c r="J143" s="152"/>
      <c r="K143" s="156"/>
      <c r="L143" s="298" t="s">
        <v>169</v>
      </c>
      <c r="M143" s="275">
        <v>611</v>
      </c>
      <c r="N143" s="276">
        <v>8</v>
      </c>
      <c r="O143" s="276">
        <v>1</v>
      </c>
      <c r="P143" s="277" t="s">
        <v>12</v>
      </c>
      <c r="Q143" s="277" t="s">
        <v>170</v>
      </c>
      <c r="R143" s="277" t="s">
        <v>9</v>
      </c>
      <c r="S143" s="277" t="s">
        <v>5</v>
      </c>
      <c r="T143" s="277" t="s">
        <v>27</v>
      </c>
      <c r="U143" s="277" t="s">
        <v>158</v>
      </c>
      <c r="V143" s="275">
        <v>240</v>
      </c>
      <c r="W143" s="145"/>
      <c r="X143" s="263">
        <v>0</v>
      </c>
      <c r="Y143" s="263">
        <v>0</v>
      </c>
      <c r="Z143" s="265">
        <v>0</v>
      </c>
      <c r="AA143" s="265">
        <v>0</v>
      </c>
      <c r="AB143" s="263">
        <v>0</v>
      </c>
      <c r="AC143" s="263">
        <v>0</v>
      </c>
    </row>
    <row r="144" spans="1:29" s="160" customFormat="1" ht="56.25" thickBot="1" x14ac:dyDescent="0.3">
      <c r="A144" s="159"/>
      <c r="B144" s="583"/>
      <c r="C144" s="583"/>
      <c r="D144" s="583"/>
      <c r="E144" s="583"/>
      <c r="F144" s="583"/>
      <c r="G144" s="583"/>
      <c r="H144" s="583"/>
      <c r="I144" s="583"/>
      <c r="J144" s="583"/>
      <c r="K144" s="156"/>
      <c r="L144" s="298" t="s">
        <v>220</v>
      </c>
      <c r="M144" s="275">
        <v>611</v>
      </c>
      <c r="N144" s="276">
        <v>8</v>
      </c>
      <c r="O144" s="276">
        <v>1</v>
      </c>
      <c r="P144" s="277" t="s">
        <v>12</v>
      </c>
      <c r="Q144" s="277" t="s">
        <v>170</v>
      </c>
      <c r="R144" s="277" t="s">
        <v>9</v>
      </c>
      <c r="S144" s="277" t="s">
        <v>26</v>
      </c>
      <c r="T144" s="277" t="s">
        <v>27</v>
      </c>
      <c r="U144" s="277" t="s">
        <v>158</v>
      </c>
      <c r="V144" s="275"/>
      <c r="W144" s="145"/>
      <c r="X144" s="263">
        <f t="shared" ref="X144:Y144" si="82">X146</f>
        <v>300000</v>
      </c>
      <c r="Y144" s="264">
        <f t="shared" si="82"/>
        <v>0</v>
      </c>
      <c r="Z144" s="265">
        <f t="shared" ref="Z144:AA144" si="83">Z146</f>
        <v>400000</v>
      </c>
      <c r="AA144" s="266">
        <f t="shared" si="83"/>
        <v>0</v>
      </c>
      <c r="AB144" s="263">
        <f t="shared" ref="AB144:AC144" si="84">AB146</f>
        <v>300000</v>
      </c>
      <c r="AC144" s="264">
        <f t="shared" si="84"/>
        <v>0</v>
      </c>
    </row>
    <row r="145" spans="1:29" s="160" customFormat="1" ht="56.25" thickBot="1" x14ac:dyDescent="0.3">
      <c r="A145" s="159"/>
      <c r="B145" s="152"/>
      <c r="C145" s="152"/>
      <c r="D145" s="152"/>
      <c r="E145" s="152"/>
      <c r="F145" s="152"/>
      <c r="G145" s="152"/>
      <c r="H145" s="152"/>
      <c r="I145" s="152"/>
      <c r="J145" s="152"/>
      <c r="K145" s="156"/>
      <c r="L145" s="298" t="s">
        <v>168</v>
      </c>
      <c r="M145" s="275">
        <v>611</v>
      </c>
      <c r="N145" s="276">
        <v>8</v>
      </c>
      <c r="O145" s="276">
        <v>1</v>
      </c>
      <c r="P145" s="277" t="s">
        <v>12</v>
      </c>
      <c r="Q145" s="277" t="s">
        <v>170</v>
      </c>
      <c r="R145" s="277" t="s">
        <v>9</v>
      </c>
      <c r="S145" s="277" t="s">
        <v>26</v>
      </c>
      <c r="T145" s="277" t="s">
        <v>27</v>
      </c>
      <c r="U145" s="277" t="s">
        <v>158</v>
      </c>
      <c r="V145" s="275">
        <v>200</v>
      </c>
      <c r="W145" s="145"/>
      <c r="X145" s="263">
        <f t="shared" ref="X145:AC145" si="85">X146</f>
        <v>300000</v>
      </c>
      <c r="Y145" s="264">
        <f t="shared" si="85"/>
        <v>0</v>
      </c>
      <c r="Z145" s="265">
        <f t="shared" si="85"/>
        <v>400000</v>
      </c>
      <c r="AA145" s="266">
        <f t="shared" si="85"/>
        <v>0</v>
      </c>
      <c r="AB145" s="263">
        <f t="shared" si="85"/>
        <v>300000</v>
      </c>
      <c r="AC145" s="264">
        <f t="shared" si="85"/>
        <v>0</v>
      </c>
    </row>
    <row r="146" spans="1:29" s="160" customFormat="1" ht="84" thickBot="1" x14ac:dyDescent="0.3">
      <c r="A146" s="159"/>
      <c r="B146" s="149"/>
      <c r="C146" s="152"/>
      <c r="D146" s="587"/>
      <c r="E146" s="587"/>
      <c r="F146" s="587"/>
      <c r="G146" s="587"/>
      <c r="H146" s="587"/>
      <c r="I146" s="587"/>
      <c r="J146" s="587"/>
      <c r="K146" s="156"/>
      <c r="L146" s="298" t="s">
        <v>169</v>
      </c>
      <c r="M146" s="275">
        <v>611</v>
      </c>
      <c r="N146" s="276">
        <v>8</v>
      </c>
      <c r="O146" s="276">
        <v>1</v>
      </c>
      <c r="P146" s="277" t="s">
        <v>12</v>
      </c>
      <c r="Q146" s="277" t="s">
        <v>170</v>
      </c>
      <c r="R146" s="277" t="s">
        <v>9</v>
      </c>
      <c r="S146" s="277" t="s">
        <v>26</v>
      </c>
      <c r="T146" s="277" t="s">
        <v>27</v>
      </c>
      <c r="U146" s="277" t="s">
        <v>158</v>
      </c>
      <c r="V146" s="275">
        <v>240</v>
      </c>
      <c r="W146" s="145"/>
      <c r="X146" s="263">
        <v>300000</v>
      </c>
      <c r="Y146" s="264">
        <v>0</v>
      </c>
      <c r="Z146" s="265">
        <v>400000</v>
      </c>
      <c r="AA146" s="266">
        <v>0</v>
      </c>
      <c r="AB146" s="263">
        <v>300000</v>
      </c>
      <c r="AC146" s="264">
        <v>0</v>
      </c>
    </row>
    <row r="147" spans="1:29" s="172" customFormat="1" ht="28.5" thickBot="1" x14ac:dyDescent="0.3">
      <c r="A147" s="159"/>
      <c r="B147" s="149"/>
      <c r="C147" s="149"/>
      <c r="D147" s="151"/>
      <c r="E147" s="149"/>
      <c r="F147" s="149"/>
      <c r="G147" s="152"/>
      <c r="H147" s="583"/>
      <c r="I147" s="583"/>
      <c r="J147" s="583"/>
      <c r="K147" s="171"/>
      <c r="L147" s="299" t="s">
        <v>141</v>
      </c>
      <c r="M147" s="278">
        <v>611</v>
      </c>
      <c r="N147" s="279">
        <v>11</v>
      </c>
      <c r="O147" s="279"/>
      <c r="P147" s="280"/>
      <c r="Q147" s="280"/>
      <c r="R147" s="280"/>
      <c r="S147" s="280"/>
      <c r="T147" s="280"/>
      <c r="U147" s="280"/>
      <c r="V147" s="278"/>
      <c r="W147" s="145"/>
      <c r="X147" s="267">
        <f t="shared" ref="X147:AC148" si="86">X148</f>
        <v>200000</v>
      </c>
      <c r="Y147" s="268">
        <f t="shared" si="86"/>
        <v>0</v>
      </c>
      <c r="Z147" s="267">
        <f t="shared" si="86"/>
        <v>200000</v>
      </c>
      <c r="AA147" s="268">
        <f t="shared" si="86"/>
        <v>0</v>
      </c>
      <c r="AB147" s="267">
        <f t="shared" si="86"/>
        <v>200000</v>
      </c>
      <c r="AC147" s="268">
        <f t="shared" si="86"/>
        <v>0</v>
      </c>
    </row>
    <row r="148" spans="1:29" s="162" customFormat="1" ht="28.5" thickBot="1" x14ac:dyDescent="0.3">
      <c r="A148" s="161"/>
      <c r="B148" s="146"/>
      <c r="C148" s="146"/>
      <c r="D148" s="153"/>
      <c r="E148" s="146"/>
      <c r="F148" s="146"/>
      <c r="G148" s="147"/>
      <c r="H148" s="584"/>
      <c r="I148" s="584"/>
      <c r="J148" s="584"/>
      <c r="K148" s="156"/>
      <c r="L148" s="298" t="s">
        <v>142</v>
      </c>
      <c r="M148" s="275">
        <v>611</v>
      </c>
      <c r="N148" s="276">
        <v>11</v>
      </c>
      <c r="O148" s="276">
        <v>1</v>
      </c>
      <c r="P148" s="277"/>
      <c r="Q148" s="277"/>
      <c r="R148" s="277"/>
      <c r="S148" s="277"/>
      <c r="T148" s="277"/>
      <c r="U148" s="277"/>
      <c r="V148" s="275"/>
      <c r="W148" s="148"/>
      <c r="X148" s="263">
        <f t="shared" si="86"/>
        <v>200000</v>
      </c>
      <c r="Y148" s="264">
        <f t="shared" si="86"/>
        <v>0</v>
      </c>
      <c r="Z148" s="265">
        <f t="shared" si="86"/>
        <v>200000</v>
      </c>
      <c r="AA148" s="266">
        <f t="shared" si="86"/>
        <v>0</v>
      </c>
      <c r="AB148" s="263">
        <f t="shared" si="86"/>
        <v>200000</v>
      </c>
      <c r="AC148" s="264">
        <f t="shared" si="86"/>
        <v>0</v>
      </c>
    </row>
    <row r="149" spans="1:29" s="160" customFormat="1" ht="167.25" thickBot="1" x14ac:dyDescent="0.3">
      <c r="A149" s="159"/>
      <c r="B149" s="152"/>
      <c r="C149" s="152"/>
      <c r="D149" s="150"/>
      <c r="E149" s="152"/>
      <c r="F149" s="152"/>
      <c r="G149" s="152"/>
      <c r="H149" s="152"/>
      <c r="I149" s="152"/>
      <c r="J149" s="152"/>
      <c r="K149" s="156"/>
      <c r="L149" s="298" t="s">
        <v>278</v>
      </c>
      <c r="M149" s="275">
        <v>611</v>
      </c>
      <c r="N149" s="276">
        <v>11</v>
      </c>
      <c r="O149" s="276">
        <v>1</v>
      </c>
      <c r="P149" s="277" t="s">
        <v>12</v>
      </c>
      <c r="Q149" s="277" t="s">
        <v>158</v>
      </c>
      <c r="R149" s="277" t="s">
        <v>48</v>
      </c>
      <c r="S149" s="277" t="s">
        <v>158</v>
      </c>
      <c r="T149" s="277" t="s">
        <v>32</v>
      </c>
      <c r="U149" s="277" t="s">
        <v>158</v>
      </c>
      <c r="V149" s="275"/>
      <c r="W149" s="145"/>
      <c r="X149" s="263">
        <f t="shared" ref="X149:Y149" si="87">X152+X155</f>
        <v>200000</v>
      </c>
      <c r="Y149" s="264">
        <f t="shared" si="87"/>
        <v>0</v>
      </c>
      <c r="Z149" s="265">
        <f t="shared" ref="Z149:AA149" si="88">Z152+Z155</f>
        <v>200000</v>
      </c>
      <c r="AA149" s="266">
        <f t="shared" si="88"/>
        <v>0</v>
      </c>
      <c r="AB149" s="263">
        <f t="shared" ref="AB149:AC149" si="89">AB152+AB155</f>
        <v>200000</v>
      </c>
      <c r="AC149" s="264">
        <f t="shared" si="89"/>
        <v>0</v>
      </c>
    </row>
    <row r="150" spans="1:29" s="160" customFormat="1" ht="139.5" thickBot="1" x14ac:dyDescent="0.3">
      <c r="A150" s="159"/>
      <c r="B150" s="152"/>
      <c r="C150" s="152"/>
      <c r="D150" s="150"/>
      <c r="E150" s="152"/>
      <c r="F150" s="152"/>
      <c r="G150" s="152"/>
      <c r="H150" s="152"/>
      <c r="I150" s="152"/>
      <c r="J150" s="152"/>
      <c r="K150" s="156"/>
      <c r="L150" s="298" t="s">
        <v>282</v>
      </c>
      <c r="M150" s="275">
        <v>611</v>
      </c>
      <c r="N150" s="276">
        <v>11</v>
      </c>
      <c r="O150" s="276">
        <v>1</v>
      </c>
      <c r="P150" s="277" t="s">
        <v>12</v>
      </c>
      <c r="Q150" s="277" t="s">
        <v>170</v>
      </c>
      <c r="R150" s="277" t="s">
        <v>48</v>
      </c>
      <c r="S150" s="277" t="s">
        <v>158</v>
      </c>
      <c r="T150" s="277" t="s">
        <v>32</v>
      </c>
      <c r="U150" s="277" t="s">
        <v>158</v>
      </c>
      <c r="V150" s="275"/>
      <c r="W150" s="145"/>
      <c r="X150" s="263">
        <f t="shared" ref="X150:Y150" si="90">X152+X155</f>
        <v>200000</v>
      </c>
      <c r="Y150" s="264">
        <f t="shared" si="90"/>
        <v>0</v>
      </c>
      <c r="Z150" s="265">
        <f t="shared" ref="Z150:AA150" si="91">Z152+Z155</f>
        <v>200000</v>
      </c>
      <c r="AA150" s="266">
        <f t="shared" si="91"/>
        <v>0</v>
      </c>
      <c r="AB150" s="263">
        <f t="shared" ref="AB150:AC150" si="92">AB152+AB155</f>
        <v>200000</v>
      </c>
      <c r="AC150" s="264">
        <f t="shared" si="92"/>
        <v>0</v>
      </c>
    </row>
    <row r="151" spans="1:29" s="160" customFormat="1" ht="56.25" thickBot="1" x14ac:dyDescent="0.3">
      <c r="A151" s="159"/>
      <c r="B151" s="152"/>
      <c r="C151" s="152"/>
      <c r="D151" s="150"/>
      <c r="E151" s="152"/>
      <c r="F151" s="152"/>
      <c r="G151" s="152"/>
      <c r="H151" s="152"/>
      <c r="I151" s="152"/>
      <c r="J151" s="152"/>
      <c r="K151" s="156"/>
      <c r="L151" s="298" t="s">
        <v>221</v>
      </c>
      <c r="M151" s="275">
        <v>611</v>
      </c>
      <c r="N151" s="276">
        <v>11</v>
      </c>
      <c r="O151" s="276">
        <v>1</v>
      </c>
      <c r="P151" s="277" t="s">
        <v>12</v>
      </c>
      <c r="Q151" s="277" t="s">
        <v>170</v>
      </c>
      <c r="R151" s="277" t="s">
        <v>19</v>
      </c>
      <c r="S151" s="277" t="s">
        <v>158</v>
      </c>
      <c r="T151" s="277" t="s">
        <v>32</v>
      </c>
      <c r="U151" s="277" t="s">
        <v>158</v>
      </c>
      <c r="V151" s="275"/>
      <c r="W151" s="145"/>
      <c r="X151" s="263">
        <f t="shared" ref="X151:AC151" si="93">X152+X155</f>
        <v>200000</v>
      </c>
      <c r="Y151" s="264">
        <f t="shared" si="93"/>
        <v>0</v>
      </c>
      <c r="Z151" s="265">
        <f t="shared" si="93"/>
        <v>200000</v>
      </c>
      <c r="AA151" s="266">
        <f t="shared" si="93"/>
        <v>0</v>
      </c>
      <c r="AB151" s="263">
        <f t="shared" si="93"/>
        <v>200000</v>
      </c>
      <c r="AC151" s="264">
        <f t="shared" si="93"/>
        <v>0</v>
      </c>
    </row>
    <row r="152" spans="1:29" s="160" customFormat="1" ht="56.25" thickBot="1" x14ac:dyDescent="0.3">
      <c r="A152" s="159"/>
      <c r="B152" s="583"/>
      <c r="C152" s="583"/>
      <c r="D152" s="583"/>
      <c r="E152" s="583"/>
      <c r="F152" s="583"/>
      <c r="G152" s="583"/>
      <c r="H152" s="583"/>
      <c r="I152" s="583"/>
      <c r="J152" s="583"/>
      <c r="K152" s="156"/>
      <c r="L152" s="298" t="s">
        <v>222</v>
      </c>
      <c r="M152" s="275">
        <v>611</v>
      </c>
      <c r="N152" s="276">
        <v>11</v>
      </c>
      <c r="O152" s="276">
        <v>1</v>
      </c>
      <c r="P152" s="277" t="s">
        <v>12</v>
      </c>
      <c r="Q152" s="277" t="s">
        <v>170</v>
      </c>
      <c r="R152" s="277" t="s">
        <v>19</v>
      </c>
      <c r="S152" s="277" t="s">
        <v>26</v>
      </c>
      <c r="T152" s="277" t="s">
        <v>27</v>
      </c>
      <c r="U152" s="277" t="s">
        <v>158</v>
      </c>
      <c r="V152" s="275"/>
      <c r="W152" s="145"/>
      <c r="X152" s="263">
        <f t="shared" ref="X152:Y152" si="94">X154</f>
        <v>200000</v>
      </c>
      <c r="Y152" s="264">
        <f t="shared" si="94"/>
        <v>0</v>
      </c>
      <c r="Z152" s="265">
        <f t="shared" ref="Z152:AA152" si="95">Z154</f>
        <v>200000</v>
      </c>
      <c r="AA152" s="266">
        <f t="shared" si="95"/>
        <v>0</v>
      </c>
      <c r="AB152" s="263">
        <f t="shared" ref="AB152:AC152" si="96">AB154</f>
        <v>200000</v>
      </c>
      <c r="AC152" s="264">
        <f t="shared" si="96"/>
        <v>0</v>
      </c>
    </row>
    <row r="153" spans="1:29" s="160" customFormat="1" ht="56.25" thickBot="1" x14ac:dyDescent="0.3">
      <c r="A153" s="159"/>
      <c r="B153" s="152"/>
      <c r="C153" s="152"/>
      <c r="D153" s="152"/>
      <c r="E153" s="152"/>
      <c r="F153" s="152"/>
      <c r="G153" s="152"/>
      <c r="H153" s="152"/>
      <c r="I153" s="152"/>
      <c r="J153" s="152"/>
      <c r="K153" s="156"/>
      <c r="L153" s="298" t="s">
        <v>168</v>
      </c>
      <c r="M153" s="275">
        <v>611</v>
      </c>
      <c r="N153" s="276">
        <v>11</v>
      </c>
      <c r="O153" s="276">
        <v>1</v>
      </c>
      <c r="P153" s="277" t="s">
        <v>12</v>
      </c>
      <c r="Q153" s="277" t="s">
        <v>170</v>
      </c>
      <c r="R153" s="277" t="s">
        <v>19</v>
      </c>
      <c r="S153" s="277" t="s">
        <v>26</v>
      </c>
      <c r="T153" s="277" t="s">
        <v>27</v>
      </c>
      <c r="U153" s="277" t="s">
        <v>158</v>
      </c>
      <c r="V153" s="275">
        <v>200</v>
      </c>
      <c r="W153" s="145"/>
      <c r="X153" s="263">
        <f t="shared" ref="X153:AC153" si="97">X154</f>
        <v>200000</v>
      </c>
      <c r="Y153" s="264">
        <f t="shared" si="97"/>
        <v>0</v>
      </c>
      <c r="Z153" s="265">
        <f t="shared" si="97"/>
        <v>200000</v>
      </c>
      <c r="AA153" s="266">
        <f t="shared" si="97"/>
        <v>0</v>
      </c>
      <c r="AB153" s="263">
        <f t="shared" si="97"/>
        <v>200000</v>
      </c>
      <c r="AC153" s="264">
        <f t="shared" si="97"/>
        <v>0</v>
      </c>
    </row>
    <row r="154" spans="1:29" s="160" customFormat="1" ht="83.25" customHeight="1" thickBot="1" x14ac:dyDescent="0.3">
      <c r="A154" s="159"/>
      <c r="B154" s="149"/>
      <c r="C154" s="152"/>
      <c r="D154" s="587"/>
      <c r="E154" s="587"/>
      <c r="F154" s="587"/>
      <c r="G154" s="587"/>
      <c r="H154" s="587"/>
      <c r="I154" s="587"/>
      <c r="J154" s="587"/>
      <c r="K154" s="156"/>
      <c r="L154" s="298" t="s">
        <v>169</v>
      </c>
      <c r="M154" s="275">
        <v>611</v>
      </c>
      <c r="N154" s="276">
        <v>11</v>
      </c>
      <c r="O154" s="276">
        <v>1</v>
      </c>
      <c r="P154" s="277" t="s">
        <v>12</v>
      </c>
      <c r="Q154" s="277" t="s">
        <v>170</v>
      </c>
      <c r="R154" s="277" t="s">
        <v>19</v>
      </c>
      <c r="S154" s="277" t="s">
        <v>26</v>
      </c>
      <c r="T154" s="277" t="s">
        <v>27</v>
      </c>
      <c r="U154" s="277" t="s">
        <v>158</v>
      </c>
      <c r="V154" s="275">
        <v>240</v>
      </c>
      <c r="W154" s="145"/>
      <c r="X154" s="263">
        <v>200000</v>
      </c>
      <c r="Y154" s="264">
        <v>0</v>
      </c>
      <c r="Z154" s="265">
        <v>200000</v>
      </c>
      <c r="AA154" s="266">
        <v>0</v>
      </c>
      <c r="AB154" s="263">
        <v>200000</v>
      </c>
      <c r="AC154" s="264">
        <v>0</v>
      </c>
    </row>
    <row r="155" spans="1:29" s="160" customFormat="1" ht="84" hidden="1" thickBot="1" x14ac:dyDescent="0.3">
      <c r="A155" s="159"/>
      <c r="B155" s="149"/>
      <c r="C155" s="149"/>
      <c r="D155" s="149"/>
      <c r="E155" s="149"/>
      <c r="F155" s="149"/>
      <c r="G155" s="149"/>
      <c r="H155" s="149"/>
      <c r="I155" s="149"/>
      <c r="J155" s="152"/>
      <c r="K155" s="168"/>
      <c r="L155" s="298" t="s">
        <v>223</v>
      </c>
      <c r="M155" s="275">
        <v>611</v>
      </c>
      <c r="N155" s="281">
        <v>11</v>
      </c>
      <c r="O155" s="281">
        <v>1</v>
      </c>
      <c r="P155" s="277" t="s">
        <v>12</v>
      </c>
      <c r="Q155" s="277" t="s">
        <v>170</v>
      </c>
      <c r="R155" s="277" t="s">
        <v>19</v>
      </c>
      <c r="S155" s="282" t="s">
        <v>26</v>
      </c>
      <c r="T155" s="282" t="s">
        <v>186</v>
      </c>
      <c r="U155" s="282" t="s">
        <v>158</v>
      </c>
      <c r="V155" s="283"/>
      <c r="W155" s="158"/>
      <c r="X155" s="269">
        <f t="shared" ref="X155:Y155" si="98">X157</f>
        <v>0</v>
      </c>
      <c r="Y155" s="270">
        <f t="shared" si="98"/>
        <v>0</v>
      </c>
      <c r="Z155" s="271">
        <f t="shared" ref="Z155:AA155" si="99">Z157</f>
        <v>0</v>
      </c>
      <c r="AA155" s="272">
        <f t="shared" si="99"/>
        <v>0</v>
      </c>
      <c r="AB155" s="269">
        <f t="shared" ref="AB155:AC155" si="100">AB157</f>
        <v>0</v>
      </c>
      <c r="AC155" s="270">
        <f t="shared" si="100"/>
        <v>0</v>
      </c>
    </row>
    <row r="156" spans="1:29" s="160" customFormat="1" ht="56.25" hidden="1" thickBot="1" x14ac:dyDescent="0.3">
      <c r="A156" s="159"/>
      <c r="B156" s="149"/>
      <c r="C156" s="149"/>
      <c r="D156" s="149"/>
      <c r="E156" s="149"/>
      <c r="F156" s="149"/>
      <c r="G156" s="149"/>
      <c r="H156" s="149"/>
      <c r="I156" s="149"/>
      <c r="J156" s="152"/>
      <c r="K156" s="168"/>
      <c r="L156" s="298" t="s">
        <v>168</v>
      </c>
      <c r="M156" s="275">
        <v>611</v>
      </c>
      <c r="N156" s="281">
        <v>11</v>
      </c>
      <c r="O156" s="281">
        <v>1</v>
      </c>
      <c r="P156" s="277" t="s">
        <v>12</v>
      </c>
      <c r="Q156" s="277" t="s">
        <v>170</v>
      </c>
      <c r="R156" s="277" t="s">
        <v>19</v>
      </c>
      <c r="S156" s="282" t="s">
        <v>26</v>
      </c>
      <c r="T156" s="282" t="s">
        <v>186</v>
      </c>
      <c r="U156" s="282" t="s">
        <v>158</v>
      </c>
      <c r="V156" s="283">
        <v>200</v>
      </c>
      <c r="W156" s="158"/>
      <c r="X156" s="269">
        <f t="shared" ref="X156:AC156" si="101">X157</f>
        <v>0</v>
      </c>
      <c r="Y156" s="270">
        <f t="shared" si="101"/>
        <v>0</v>
      </c>
      <c r="Z156" s="271">
        <f t="shared" si="101"/>
        <v>0</v>
      </c>
      <c r="AA156" s="272">
        <f t="shared" si="101"/>
        <v>0</v>
      </c>
      <c r="AB156" s="269">
        <f t="shared" si="101"/>
        <v>0</v>
      </c>
      <c r="AC156" s="270">
        <f t="shared" si="101"/>
        <v>0</v>
      </c>
    </row>
    <row r="157" spans="1:29" s="160" customFormat="1" ht="84" thickBot="1" x14ac:dyDescent="0.3">
      <c r="A157" s="159"/>
      <c r="B157" s="149"/>
      <c r="C157" s="149"/>
      <c r="D157" s="149"/>
      <c r="E157" s="149"/>
      <c r="F157" s="149"/>
      <c r="G157" s="149"/>
      <c r="H157" s="149"/>
      <c r="I157" s="149"/>
      <c r="J157" s="152"/>
      <c r="K157" s="168"/>
      <c r="L157" s="298" t="s">
        <v>169</v>
      </c>
      <c r="M157" s="275">
        <v>611</v>
      </c>
      <c r="N157" s="281">
        <v>11</v>
      </c>
      <c r="O157" s="281">
        <v>1</v>
      </c>
      <c r="P157" s="277" t="s">
        <v>12</v>
      </c>
      <c r="Q157" s="277" t="s">
        <v>170</v>
      </c>
      <c r="R157" s="277" t="s">
        <v>19</v>
      </c>
      <c r="S157" s="282" t="s">
        <v>26</v>
      </c>
      <c r="T157" s="282" t="s">
        <v>186</v>
      </c>
      <c r="U157" s="282" t="s">
        <v>158</v>
      </c>
      <c r="V157" s="283">
        <v>240</v>
      </c>
      <c r="W157" s="158"/>
      <c r="X157" s="269">
        <v>0</v>
      </c>
      <c r="Y157" s="270">
        <v>0</v>
      </c>
      <c r="Z157" s="271">
        <v>0</v>
      </c>
      <c r="AA157" s="272">
        <v>0</v>
      </c>
      <c r="AB157" s="269">
        <v>0</v>
      </c>
      <c r="AC157" s="270">
        <v>0</v>
      </c>
    </row>
    <row r="158" spans="1:29" s="185" customFormat="1" ht="26.25" customHeight="1" x14ac:dyDescent="0.25">
      <c r="A158" s="207"/>
      <c r="B158" s="208"/>
      <c r="C158" s="208"/>
      <c r="D158" s="208"/>
      <c r="E158" s="208"/>
      <c r="F158" s="208"/>
      <c r="G158" s="208"/>
      <c r="H158" s="208"/>
      <c r="I158" s="208"/>
      <c r="J158" s="209"/>
      <c r="K158" s="210"/>
      <c r="L158" s="300" t="s">
        <v>143</v>
      </c>
      <c r="M158" s="284"/>
      <c r="N158" s="284"/>
      <c r="O158" s="284"/>
      <c r="P158" s="285"/>
      <c r="Q158" s="285"/>
      <c r="R158" s="285"/>
      <c r="S158" s="285"/>
      <c r="T158" s="285"/>
      <c r="U158" s="285"/>
      <c r="V158" s="286"/>
      <c r="W158" s="184"/>
      <c r="X158" s="273">
        <f>X17+X67+X75+X85+X116+X127+X135+X147</f>
        <v>12448442.459999999</v>
      </c>
      <c r="Y158" s="274">
        <f>Y17+Y67+Y85+Y135+Y75</f>
        <v>918792.46</v>
      </c>
      <c r="Z158" s="273">
        <f>Z17+Z67+Z75+Z85+Z116+Z127+Z135+Z147</f>
        <v>12686222.189999999</v>
      </c>
      <c r="AA158" s="274">
        <f>AA17+AA67+AA85+AA135+AA75</f>
        <v>734339.94</v>
      </c>
      <c r="AB158" s="273">
        <f>AB17+AB67+AB75+AB85+AB116+AB127+AB135+AB147</f>
        <v>13042719.199999999</v>
      </c>
      <c r="AC158" s="274">
        <f>AC17+AC67+AC85+AC135+AC75</f>
        <v>680578.61</v>
      </c>
    </row>
    <row r="159" spans="1:29" s="189" customFormat="1" ht="168.75" hidden="1" x14ac:dyDescent="0.25">
      <c r="A159" s="186" t="s">
        <v>271</v>
      </c>
      <c r="B159" s="187"/>
      <c r="C159" s="187"/>
      <c r="E159" s="188"/>
      <c r="F159" s="188">
        <f>0.025*F158</f>
        <v>0</v>
      </c>
      <c r="G159" s="188"/>
      <c r="H159" s="188">
        <f>0.05*H158</f>
        <v>0</v>
      </c>
      <c r="I159" s="188"/>
      <c r="L159" s="301" t="s">
        <v>272</v>
      </c>
      <c r="M159" s="287"/>
      <c r="N159" s="287"/>
      <c r="O159" s="288"/>
      <c r="P159" s="289"/>
      <c r="Q159" s="288"/>
      <c r="R159" s="288"/>
      <c r="S159" s="288"/>
      <c r="T159" s="288"/>
      <c r="U159" s="288"/>
      <c r="V159" s="288"/>
      <c r="X159" s="190">
        <v>0</v>
      </c>
      <c r="Y159" s="190">
        <v>0</v>
      </c>
      <c r="Z159" s="190">
        <f>Z158/97.5*2.5</f>
        <v>325287.74846153846</v>
      </c>
      <c r="AA159" s="190">
        <v>0</v>
      </c>
      <c r="AB159" s="190">
        <f>AB158/95*5</f>
        <v>686458.90526315779</v>
      </c>
      <c r="AC159" s="190">
        <v>0</v>
      </c>
    </row>
    <row r="160" spans="1:29" s="216" customFormat="1" ht="27.75" hidden="1" x14ac:dyDescent="0.25">
      <c r="A160" s="214"/>
      <c r="B160" s="215"/>
      <c r="C160" s="215"/>
      <c r="E160" s="213"/>
      <c r="F160" s="213"/>
      <c r="G160" s="213"/>
      <c r="H160" s="213"/>
      <c r="I160" s="213"/>
      <c r="L160" s="302" t="s">
        <v>273</v>
      </c>
      <c r="M160" s="290"/>
      <c r="N160" s="290"/>
      <c r="O160" s="291"/>
      <c r="P160" s="292"/>
      <c r="Q160" s="291"/>
      <c r="R160" s="291"/>
      <c r="S160" s="291"/>
      <c r="T160" s="291"/>
      <c r="U160" s="291"/>
      <c r="V160" s="291"/>
      <c r="X160" s="213">
        <f>X158+X159</f>
        <v>12448442.459999999</v>
      </c>
      <c r="Y160" s="213">
        <f t="shared" ref="Y160:AB160" si="102">Y158+Y159</f>
        <v>918792.46</v>
      </c>
      <c r="Z160" s="213">
        <f t="shared" si="102"/>
        <v>13011509.938461538</v>
      </c>
      <c r="AA160" s="213">
        <f t="shared" si="102"/>
        <v>734339.94</v>
      </c>
      <c r="AB160" s="213">
        <f t="shared" si="102"/>
        <v>13729178.105263157</v>
      </c>
      <c r="AC160" s="213">
        <f>AC158+AC159</f>
        <v>680578.61</v>
      </c>
    </row>
    <row r="162" spans="11:29" ht="24.75" customHeight="1" x14ac:dyDescent="0.35">
      <c r="L162" s="293" t="s">
        <v>266</v>
      </c>
      <c r="M162" s="293"/>
      <c r="N162" s="293"/>
      <c r="O162" s="293"/>
      <c r="P162" s="294"/>
      <c r="Q162" s="294"/>
      <c r="R162" s="294"/>
      <c r="S162" s="294"/>
      <c r="T162" s="294"/>
      <c r="U162" s="294"/>
      <c r="V162" s="293"/>
      <c r="W162" s="508"/>
      <c r="X162" s="509">
        <f>X158-'3 РзПр'!D38</f>
        <v>0</v>
      </c>
      <c r="Y162" s="509">
        <f>Y158-'3 РзПр'!E38</f>
        <v>0</v>
      </c>
      <c r="Z162" s="509">
        <f>Z158-'3 РзПр'!F38</f>
        <v>0</v>
      </c>
      <c r="AA162" s="509">
        <f>AA158-'3 РзПр'!G38</f>
        <v>0</v>
      </c>
      <c r="AB162" s="509">
        <f>AB158-'3 РзПр'!H38</f>
        <v>0</v>
      </c>
      <c r="AC162" s="509">
        <f>AC158-'3 РзПр'!I38</f>
        <v>0</v>
      </c>
    </row>
    <row r="163" spans="11:29" s="66" customFormat="1" ht="25.5" customHeight="1" x14ac:dyDescent="0.4">
      <c r="K163" s="170"/>
      <c r="L163" s="515" t="s">
        <v>384</v>
      </c>
      <c r="M163" s="515"/>
      <c r="N163" s="515"/>
      <c r="O163" s="515"/>
      <c r="P163" s="516"/>
      <c r="Q163" s="516"/>
      <c r="R163" s="516"/>
      <c r="S163" s="516"/>
      <c r="T163" s="516"/>
      <c r="U163" s="516"/>
      <c r="V163" s="515"/>
      <c r="W163" s="517"/>
      <c r="X163" s="518">
        <f>X160-'2. Доходы '!J74</f>
        <v>0</v>
      </c>
      <c r="Y163" s="518"/>
      <c r="Z163" s="518">
        <f>Z160-'2. Доходы '!K74</f>
        <v>-1.5384610742330551E-3</v>
      </c>
      <c r="AA163" s="518"/>
      <c r="AB163" s="518">
        <f>AB160-'2. Доходы '!L74</f>
        <v>-4.7368425875902176E-3</v>
      </c>
      <c r="AC163" s="518"/>
    </row>
    <row r="164" spans="11:29" s="66" customFormat="1" ht="16.5" customHeight="1" x14ac:dyDescent="0.35">
      <c r="K164" s="170"/>
      <c r="L164" s="293"/>
      <c r="M164" s="293"/>
      <c r="N164" s="293"/>
      <c r="O164" s="293"/>
      <c r="P164" s="294"/>
      <c r="Q164" s="294"/>
      <c r="R164" s="294"/>
      <c r="S164" s="294"/>
      <c r="T164" s="294"/>
      <c r="U164" s="294"/>
      <c r="V164" s="293"/>
      <c r="X164" s="124"/>
      <c r="Y164" s="124"/>
      <c r="Z164" s="117"/>
      <c r="AA164" s="117"/>
      <c r="AB164" s="124"/>
      <c r="AC164" s="124"/>
    </row>
    <row r="165" spans="11:29" x14ac:dyDescent="0.35">
      <c r="M165" s="293"/>
      <c r="N165" s="293"/>
      <c r="O165" s="293"/>
      <c r="P165" s="294"/>
      <c r="Q165" s="294"/>
      <c r="R165" s="294"/>
      <c r="S165" s="294"/>
      <c r="T165" s="294"/>
      <c r="U165" s="294"/>
      <c r="V165" s="293"/>
      <c r="X165" s="520"/>
      <c r="Z165" s="519"/>
      <c r="AA165" s="519"/>
      <c r="AB165" s="519"/>
    </row>
    <row r="166" spans="11:29" s="66" customFormat="1" ht="18.75" customHeight="1" x14ac:dyDescent="0.35">
      <c r="K166" s="170"/>
      <c r="L166" s="293"/>
      <c r="M166" s="293"/>
      <c r="N166" s="293"/>
      <c r="O166" s="293"/>
      <c r="P166" s="294"/>
      <c r="Q166" s="294"/>
      <c r="R166" s="294"/>
      <c r="S166" s="294"/>
      <c r="T166" s="294"/>
      <c r="U166" s="294"/>
      <c r="V166" s="293"/>
      <c r="X166" s="125"/>
      <c r="Y166" s="125"/>
      <c r="Z166" s="118"/>
      <c r="AA166" s="118"/>
      <c r="AB166" s="125"/>
      <c r="AC166" s="125"/>
    </row>
  </sheetData>
  <mergeCells count="75">
    <mergeCell ref="H137:J137"/>
    <mergeCell ref="H136:J136"/>
    <mergeCell ref="D154:J154"/>
    <mergeCell ref="H147:J147"/>
    <mergeCell ref="H148:J148"/>
    <mergeCell ref="B152:J152"/>
    <mergeCell ref="D146:J146"/>
    <mergeCell ref="B144:J144"/>
    <mergeCell ref="H110:J110"/>
    <mergeCell ref="F122:J122"/>
    <mergeCell ref="G135:J135"/>
    <mergeCell ref="G111:J111"/>
    <mergeCell ref="H113:J113"/>
    <mergeCell ref="F115:J115"/>
    <mergeCell ref="G119:J119"/>
    <mergeCell ref="H121:J121"/>
    <mergeCell ref="H118:J118"/>
    <mergeCell ref="G116:J116"/>
    <mergeCell ref="G117:J117"/>
    <mergeCell ref="H77:J77"/>
    <mergeCell ref="G85:J85"/>
    <mergeCell ref="G90:J90"/>
    <mergeCell ref="G87:J87"/>
    <mergeCell ref="H86:J86"/>
    <mergeCell ref="H88:J88"/>
    <mergeCell ref="G78:J78"/>
    <mergeCell ref="G109:J109"/>
    <mergeCell ref="H80:J80"/>
    <mergeCell ref="F82:J82"/>
    <mergeCell ref="H30:J30"/>
    <mergeCell ref="F27:J27"/>
    <mergeCell ref="H46:J46"/>
    <mergeCell ref="G52:J52"/>
    <mergeCell ref="H54:J54"/>
    <mergeCell ref="G76:J76"/>
    <mergeCell ref="G57:J57"/>
    <mergeCell ref="H59:J59"/>
    <mergeCell ref="G68:J68"/>
    <mergeCell ref="H69:J69"/>
    <mergeCell ref="H67:J67"/>
    <mergeCell ref="G70:J70"/>
    <mergeCell ref="H61:J61"/>
    <mergeCell ref="F75:J75"/>
    <mergeCell ref="H72:J72"/>
    <mergeCell ref="D18:J18"/>
    <mergeCell ref="B16:J16"/>
    <mergeCell ref="B17:J17"/>
    <mergeCell ref="G63:J63"/>
    <mergeCell ref="G74:J74"/>
    <mergeCell ref="D25:J25"/>
    <mergeCell ref="F20:J20"/>
    <mergeCell ref="G22:J22"/>
    <mergeCell ref="E19:J19"/>
    <mergeCell ref="H24:J24"/>
    <mergeCell ref="F47:J47"/>
    <mergeCell ref="E41:J41"/>
    <mergeCell ref="G44:J44"/>
    <mergeCell ref="F42:J42"/>
    <mergeCell ref="D40:J40"/>
    <mergeCell ref="X1:Y1"/>
    <mergeCell ref="X2:Y2"/>
    <mergeCell ref="P14:U14"/>
    <mergeCell ref="P15:U15"/>
    <mergeCell ref="M12:V13"/>
    <mergeCell ref="X12:Y12"/>
    <mergeCell ref="X13:Y13"/>
    <mergeCell ref="L12:L14"/>
    <mergeCell ref="K12:K14"/>
    <mergeCell ref="K1:L3"/>
    <mergeCell ref="E26:J26"/>
    <mergeCell ref="Z12:AA12"/>
    <mergeCell ref="Z13:AA13"/>
    <mergeCell ref="AB12:AC12"/>
    <mergeCell ref="AB13:AC13"/>
    <mergeCell ref="K9:AC10"/>
  </mergeCells>
  <phoneticPr fontId="11" type="noConversion"/>
  <printOptions horizontalCentered="1"/>
  <pageMargins left="0" right="0.23622047244094491" top="0.59055118110236227" bottom="0.39370078740157483" header="0.51181102362204722" footer="0.35433070866141736"/>
  <pageSetup paperSize="9" scale="40" firstPageNumber="0" fitToHeight="27" orientation="landscape" r:id="rId1"/>
  <rowBreaks count="2" manualBreakCount="2">
    <brk id="56" min="1" max="28" man="1"/>
    <brk id="71" min="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97"/>
  <sheetViews>
    <sheetView showGridLines="0" view="pageBreakPreview" zoomScale="55" zoomScaleNormal="75" zoomScaleSheetLayoutView="55" workbookViewId="0">
      <selection activeCell="N7" sqref="N7"/>
    </sheetView>
  </sheetViews>
  <sheetFormatPr defaultColWidth="9.28515625" defaultRowHeight="12.75" x14ac:dyDescent="0.2"/>
  <cols>
    <col min="1" max="1" width="62.42578125" style="67" customWidth="1"/>
    <col min="2" max="2" width="10" style="83" customWidth="1"/>
    <col min="3" max="3" width="7.42578125" style="67" customWidth="1"/>
    <col min="4" max="4" width="8.5703125" style="83" customWidth="1"/>
    <col min="5" max="5" width="9" style="83" customWidth="1"/>
    <col min="6" max="6" width="10.28515625" style="67" customWidth="1"/>
    <col min="7" max="7" width="9.28515625" style="67"/>
    <col min="8" max="8" width="12" style="67" customWidth="1"/>
    <col min="9" max="9" width="30" style="67" customWidth="1"/>
    <col min="10" max="10" width="25.85546875" style="84" customWidth="1"/>
    <col min="11" max="11" width="30.28515625" style="67" customWidth="1"/>
    <col min="12" max="12" width="17.7109375" style="84" customWidth="1"/>
    <col min="13" max="13" width="31.7109375" style="67" customWidth="1"/>
    <col min="14" max="14" width="15" style="84" customWidth="1"/>
    <col min="15" max="16384" width="9.28515625" style="82"/>
  </cols>
  <sheetData>
    <row r="1" spans="1:14" s="67" customFormat="1" ht="20.25" x14ac:dyDescent="0.3">
      <c r="A1" s="588"/>
      <c r="B1" s="68"/>
      <c r="C1" s="68"/>
      <c r="D1" s="68"/>
      <c r="E1" s="68"/>
      <c r="F1" s="68"/>
      <c r="G1" s="68"/>
      <c r="H1" s="68"/>
      <c r="I1" s="598"/>
      <c r="J1" s="598"/>
      <c r="K1" s="598"/>
      <c r="L1" s="598"/>
      <c r="M1" s="178"/>
      <c r="N1" s="261" t="s">
        <v>269</v>
      </c>
    </row>
    <row r="2" spans="1:14" s="67" customFormat="1" ht="20.25" x14ac:dyDescent="0.3">
      <c r="A2" s="588"/>
      <c r="B2" s="68"/>
      <c r="C2" s="68"/>
      <c r="D2" s="68"/>
      <c r="E2" s="68"/>
      <c r="F2" s="68"/>
      <c r="G2" s="68"/>
      <c r="H2" s="68"/>
      <c r="I2" s="599"/>
      <c r="J2" s="599"/>
      <c r="K2" s="178"/>
      <c r="N2" s="261" t="s">
        <v>35</v>
      </c>
    </row>
    <row r="3" spans="1:14" s="67" customFormat="1" ht="20.25" x14ac:dyDescent="0.3">
      <c r="A3" s="588"/>
      <c r="B3" s="68"/>
      <c r="C3" s="68"/>
      <c r="D3" s="68"/>
      <c r="E3" s="68"/>
      <c r="F3" s="68"/>
      <c r="G3" s="68"/>
      <c r="H3" s="68"/>
      <c r="I3" s="226"/>
      <c r="J3" s="226"/>
      <c r="K3" s="226"/>
      <c r="L3" s="226"/>
      <c r="M3" s="225"/>
      <c r="N3" s="261" t="s">
        <v>36</v>
      </c>
    </row>
    <row r="4" spans="1:14" s="67" customFormat="1" ht="20.25" x14ac:dyDescent="0.3">
      <c r="A4" s="588"/>
      <c r="B4" s="68"/>
      <c r="C4" s="68"/>
      <c r="D4" s="68"/>
      <c r="E4" s="68"/>
      <c r="F4" s="68"/>
      <c r="G4" s="68"/>
      <c r="H4" s="68"/>
      <c r="I4" s="226"/>
      <c r="J4" s="226"/>
      <c r="K4" s="226"/>
      <c r="L4" s="226"/>
      <c r="M4" s="225"/>
      <c r="N4" s="261" t="s">
        <v>303</v>
      </c>
    </row>
    <row r="5" spans="1:14" s="67" customFormat="1" ht="20.25" x14ac:dyDescent="0.3">
      <c r="A5" s="588"/>
      <c r="B5" s="68"/>
      <c r="C5" s="68"/>
      <c r="D5" s="68"/>
      <c r="E5" s="68"/>
      <c r="F5" s="68"/>
      <c r="G5" s="68"/>
      <c r="H5" s="68"/>
      <c r="I5" s="226"/>
      <c r="J5" s="226"/>
      <c r="K5" s="226"/>
      <c r="L5" s="226"/>
      <c r="M5" s="225"/>
      <c r="N5" s="261" t="s">
        <v>286</v>
      </c>
    </row>
    <row r="6" spans="1:14" s="67" customFormat="1" ht="20.25" x14ac:dyDescent="0.3">
      <c r="A6" s="589"/>
      <c r="B6" s="68"/>
      <c r="C6" s="68"/>
      <c r="D6" s="68"/>
      <c r="E6" s="68"/>
      <c r="F6" s="68"/>
      <c r="G6" s="68"/>
      <c r="H6" s="68"/>
      <c r="I6" s="69"/>
      <c r="J6" s="92"/>
      <c r="K6" s="69"/>
      <c r="L6" s="92"/>
      <c r="M6" s="178"/>
      <c r="N6" s="261" t="s">
        <v>313</v>
      </c>
    </row>
    <row r="7" spans="1:14" s="67" customFormat="1" ht="20.25" x14ac:dyDescent="0.3">
      <c r="A7" s="589"/>
      <c r="B7" s="68"/>
      <c r="C7" s="68"/>
      <c r="D7" s="68"/>
      <c r="E7" s="68"/>
      <c r="F7" s="68"/>
      <c r="G7" s="68"/>
      <c r="H7" s="68"/>
      <c r="I7" s="68"/>
      <c r="K7" s="68"/>
      <c r="M7" s="68"/>
      <c r="N7" s="375" t="s">
        <v>385</v>
      </c>
    </row>
    <row r="8" spans="1:14" s="67" customFormat="1" ht="15" x14ac:dyDescent="0.2">
      <c r="A8" s="243"/>
      <c r="B8" s="68"/>
      <c r="C8" s="68"/>
      <c r="D8" s="68"/>
      <c r="E8" s="68"/>
      <c r="F8" s="68"/>
      <c r="G8" s="68"/>
      <c r="H8" s="68"/>
      <c r="I8" s="68"/>
      <c r="K8" s="68"/>
      <c r="M8" s="68"/>
    </row>
    <row r="9" spans="1:14" s="67" customFormat="1" ht="20.25" x14ac:dyDescent="0.2">
      <c r="A9" s="595" t="s">
        <v>274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5"/>
    </row>
    <row r="10" spans="1:14" s="67" customFormat="1" ht="20.25" x14ac:dyDescent="0.2">
      <c r="A10" s="595" t="s">
        <v>275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</row>
    <row r="11" spans="1:14" s="67" customFormat="1" ht="20.25" x14ac:dyDescent="0.2">
      <c r="A11" s="596" t="s">
        <v>276</v>
      </c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</row>
    <row r="12" spans="1:14" s="67" customFormat="1" ht="20.25" x14ac:dyDescent="0.2">
      <c r="A12" s="596" t="s">
        <v>277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</row>
    <row r="13" spans="1:14" s="67" customFormat="1" ht="20.25" x14ac:dyDescent="0.2">
      <c r="A13" s="596" t="s">
        <v>315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</row>
    <row r="14" spans="1:14" s="67" customFormat="1" ht="18.75" x14ac:dyDescent="0.3">
      <c r="A14" s="50"/>
      <c r="B14" s="70"/>
      <c r="C14" s="50"/>
      <c r="D14" s="70"/>
      <c r="E14" s="70"/>
      <c r="F14" s="50"/>
      <c r="G14" s="50"/>
      <c r="H14" s="50"/>
      <c r="I14" s="50"/>
      <c r="J14" s="71"/>
      <c r="K14" s="50"/>
      <c r="L14" s="71"/>
      <c r="M14" s="50"/>
      <c r="N14" s="71"/>
    </row>
    <row r="15" spans="1:14" s="67" customFormat="1" ht="19.5" thickBot="1" x14ac:dyDescent="0.35">
      <c r="A15" s="50"/>
      <c r="B15" s="70"/>
      <c r="C15" s="50"/>
      <c r="D15" s="70"/>
      <c r="E15" s="70"/>
      <c r="F15" s="50"/>
      <c r="G15" s="50"/>
      <c r="H15" s="50"/>
      <c r="I15" s="50"/>
      <c r="J15" s="71"/>
      <c r="K15" s="50"/>
      <c r="L15" s="71"/>
      <c r="M15" s="50"/>
      <c r="N15" s="71"/>
    </row>
    <row r="16" spans="1:14" s="73" customFormat="1" ht="18.75" customHeight="1" x14ac:dyDescent="0.2">
      <c r="A16" s="591" t="s">
        <v>145</v>
      </c>
      <c r="B16" s="593" t="s">
        <v>146</v>
      </c>
      <c r="C16" s="593"/>
      <c r="D16" s="593"/>
      <c r="E16" s="593"/>
      <c r="F16" s="593"/>
      <c r="G16" s="593"/>
      <c r="H16" s="593"/>
      <c r="I16" s="592" t="s">
        <v>113</v>
      </c>
      <c r="J16" s="592"/>
      <c r="K16" s="592" t="s">
        <v>113</v>
      </c>
      <c r="L16" s="592"/>
      <c r="M16" s="592" t="s">
        <v>113</v>
      </c>
      <c r="N16" s="592"/>
    </row>
    <row r="17" spans="1:14" s="74" customFormat="1" ht="18.75" x14ac:dyDescent="0.2">
      <c r="A17" s="591"/>
      <c r="B17" s="591"/>
      <c r="C17" s="591"/>
      <c r="D17" s="591"/>
      <c r="E17" s="591"/>
      <c r="F17" s="591"/>
      <c r="G17" s="591"/>
      <c r="H17" s="591"/>
      <c r="I17" s="594" t="s">
        <v>45</v>
      </c>
      <c r="J17" s="594"/>
      <c r="K17" s="594" t="s">
        <v>261</v>
      </c>
      <c r="L17" s="594"/>
      <c r="M17" s="594" t="s">
        <v>262</v>
      </c>
      <c r="N17" s="594"/>
    </row>
    <row r="18" spans="1:14" s="74" customFormat="1" ht="93.75" x14ac:dyDescent="0.2">
      <c r="A18" s="591"/>
      <c r="B18" s="590" t="s">
        <v>154</v>
      </c>
      <c r="C18" s="590"/>
      <c r="D18" s="590"/>
      <c r="E18" s="590"/>
      <c r="F18" s="590"/>
      <c r="G18" s="590"/>
      <c r="H18" s="75" t="s">
        <v>155</v>
      </c>
      <c r="I18" s="72" t="s">
        <v>116</v>
      </c>
      <c r="J18" s="76" t="s">
        <v>117</v>
      </c>
      <c r="K18" s="95" t="s">
        <v>116</v>
      </c>
      <c r="L18" s="76" t="s">
        <v>117</v>
      </c>
      <c r="M18" s="95" t="s">
        <v>116</v>
      </c>
      <c r="N18" s="76" t="s">
        <v>117</v>
      </c>
    </row>
    <row r="19" spans="1:14" s="80" customFormat="1" ht="19.5" thickBot="1" x14ac:dyDescent="0.25">
      <c r="A19" s="78">
        <v>2</v>
      </c>
      <c r="B19" s="597">
        <v>3</v>
      </c>
      <c r="C19" s="597"/>
      <c r="D19" s="597"/>
      <c r="E19" s="597"/>
      <c r="F19" s="597"/>
      <c r="G19" s="597"/>
      <c r="H19" s="77">
        <v>4</v>
      </c>
      <c r="I19" s="77">
        <v>5</v>
      </c>
      <c r="J19" s="79">
        <v>6</v>
      </c>
      <c r="K19" s="96">
        <v>5</v>
      </c>
      <c r="L19" s="79">
        <v>6</v>
      </c>
      <c r="M19" s="96">
        <v>5</v>
      </c>
      <c r="N19" s="79">
        <v>6</v>
      </c>
    </row>
    <row r="20" spans="1:14" s="177" customFormat="1" ht="119.25" customHeight="1" x14ac:dyDescent="0.2">
      <c r="A20" s="173" t="s">
        <v>278</v>
      </c>
      <c r="B20" s="174" t="s">
        <v>12</v>
      </c>
      <c r="C20" s="174" t="s">
        <v>158</v>
      </c>
      <c r="D20" s="174" t="s">
        <v>48</v>
      </c>
      <c r="E20" s="174" t="s">
        <v>158</v>
      </c>
      <c r="F20" s="174" t="s">
        <v>32</v>
      </c>
      <c r="G20" s="174" t="s">
        <v>158</v>
      </c>
      <c r="H20" s="175"/>
      <c r="I20" s="176">
        <f>I21+I31+I38+I45+I78</f>
        <v>12448442.459999999</v>
      </c>
      <c r="J20" s="176">
        <f t="shared" ref="J20:N20" si="0">J21+J31+J38+J45+J78</f>
        <v>918792.46</v>
      </c>
      <c r="K20" s="176">
        <f t="shared" si="0"/>
        <v>12686222.190000001</v>
      </c>
      <c r="L20" s="176">
        <f t="shared" si="0"/>
        <v>734339.94</v>
      </c>
      <c r="M20" s="176">
        <f t="shared" si="0"/>
        <v>13042719.199999999</v>
      </c>
      <c r="N20" s="176">
        <f t="shared" si="0"/>
        <v>680578.61</v>
      </c>
    </row>
    <row r="21" spans="1:14" s="141" customFormat="1" ht="75" x14ac:dyDescent="0.2">
      <c r="A21" s="137" t="s">
        <v>263</v>
      </c>
      <c r="B21" s="138" t="s">
        <v>12</v>
      </c>
      <c r="C21" s="138" t="s">
        <v>5</v>
      </c>
      <c r="D21" s="138" t="s">
        <v>48</v>
      </c>
      <c r="E21" s="138" t="s">
        <v>158</v>
      </c>
      <c r="F21" s="138" t="s">
        <v>32</v>
      </c>
      <c r="G21" s="138" t="s">
        <v>158</v>
      </c>
      <c r="H21" s="139"/>
      <c r="I21" s="140">
        <f>I22+I25+I28</f>
        <v>1150000</v>
      </c>
      <c r="J21" s="140">
        <f t="shared" ref="J21:N21" si="1">J22+J25+J28</f>
        <v>0</v>
      </c>
      <c r="K21" s="140">
        <f t="shared" si="1"/>
        <v>1150000</v>
      </c>
      <c r="L21" s="140">
        <f t="shared" si="1"/>
        <v>0</v>
      </c>
      <c r="M21" s="140">
        <f t="shared" si="1"/>
        <v>1150000</v>
      </c>
      <c r="N21" s="140">
        <f t="shared" si="1"/>
        <v>0</v>
      </c>
    </row>
    <row r="22" spans="1:14" ht="37.5" x14ac:dyDescent="0.2">
      <c r="A22" s="61" t="s">
        <v>264</v>
      </c>
      <c r="B22" s="59" t="s">
        <v>12</v>
      </c>
      <c r="C22" s="59" t="s">
        <v>5</v>
      </c>
      <c r="D22" s="59" t="s">
        <v>9</v>
      </c>
      <c r="E22" s="59" t="s">
        <v>26</v>
      </c>
      <c r="F22" s="59" t="s">
        <v>27</v>
      </c>
      <c r="G22" s="59" t="s">
        <v>158</v>
      </c>
      <c r="H22" s="58"/>
      <c r="I22" s="60">
        <f>I23</f>
        <v>605000</v>
      </c>
      <c r="J22" s="60">
        <f t="shared" ref="J22:N23" si="2">J23</f>
        <v>0</v>
      </c>
      <c r="K22" s="60">
        <f t="shared" si="2"/>
        <v>695100</v>
      </c>
      <c r="L22" s="60">
        <f t="shared" si="2"/>
        <v>0</v>
      </c>
      <c r="M22" s="60">
        <f t="shared" si="2"/>
        <v>1050000</v>
      </c>
      <c r="N22" s="60">
        <f t="shared" si="2"/>
        <v>0</v>
      </c>
    </row>
    <row r="23" spans="1:14" ht="56.25" x14ac:dyDescent="0.2">
      <c r="A23" s="57" t="s">
        <v>192</v>
      </c>
      <c r="B23" s="59" t="s">
        <v>12</v>
      </c>
      <c r="C23" s="59" t="s">
        <v>5</v>
      </c>
      <c r="D23" s="59" t="s">
        <v>9</v>
      </c>
      <c r="E23" s="59" t="s">
        <v>26</v>
      </c>
      <c r="F23" s="59" t="s">
        <v>27</v>
      </c>
      <c r="G23" s="59" t="s">
        <v>158</v>
      </c>
      <c r="H23" s="58">
        <v>200</v>
      </c>
      <c r="I23" s="60">
        <f>I24</f>
        <v>605000</v>
      </c>
      <c r="J23" s="60">
        <f t="shared" si="2"/>
        <v>0</v>
      </c>
      <c r="K23" s="60">
        <f t="shared" si="2"/>
        <v>695100</v>
      </c>
      <c r="L23" s="60">
        <f t="shared" si="2"/>
        <v>0</v>
      </c>
      <c r="M23" s="60">
        <f t="shared" si="2"/>
        <v>1050000</v>
      </c>
      <c r="N23" s="60">
        <f t="shared" si="2"/>
        <v>0</v>
      </c>
    </row>
    <row r="24" spans="1:14" ht="56.25" x14ac:dyDescent="0.2">
      <c r="A24" s="61" t="s">
        <v>169</v>
      </c>
      <c r="B24" s="59" t="s">
        <v>12</v>
      </c>
      <c r="C24" s="59" t="s">
        <v>5</v>
      </c>
      <c r="D24" s="59" t="s">
        <v>9</v>
      </c>
      <c r="E24" s="59" t="s">
        <v>26</v>
      </c>
      <c r="F24" s="59" t="s">
        <v>27</v>
      </c>
      <c r="G24" s="59" t="s">
        <v>158</v>
      </c>
      <c r="H24" s="58">
        <v>240</v>
      </c>
      <c r="I24" s="60">
        <f>'4 Вед. структура'!X92</f>
        <v>605000</v>
      </c>
      <c r="J24" s="60">
        <f>'4 Вед. структура'!Y92</f>
        <v>0</v>
      </c>
      <c r="K24" s="60">
        <f>'4 Вед. структура'!Z92</f>
        <v>695100</v>
      </c>
      <c r="L24" s="60">
        <f>'4 Вед. структура'!AA92</f>
        <v>0</v>
      </c>
      <c r="M24" s="60">
        <f>'4 Вед. структура'!AB92</f>
        <v>1050000</v>
      </c>
      <c r="N24" s="60">
        <f>'4 Вед. структура'!AC92</f>
        <v>0</v>
      </c>
    </row>
    <row r="25" spans="1:14" ht="18.75" x14ac:dyDescent="0.2">
      <c r="A25" s="61" t="s">
        <v>204</v>
      </c>
      <c r="B25" s="59" t="s">
        <v>12</v>
      </c>
      <c r="C25" s="59" t="s">
        <v>5</v>
      </c>
      <c r="D25" s="59" t="s">
        <v>19</v>
      </c>
      <c r="E25" s="59" t="s">
        <v>26</v>
      </c>
      <c r="F25" s="59" t="s">
        <v>27</v>
      </c>
      <c r="G25" s="59" t="s">
        <v>158</v>
      </c>
      <c r="H25" s="58"/>
      <c r="I25" s="60">
        <f>I26</f>
        <v>150000</v>
      </c>
      <c r="J25" s="60">
        <f t="shared" ref="J25:N26" si="3">J26</f>
        <v>0</v>
      </c>
      <c r="K25" s="60">
        <f t="shared" si="3"/>
        <v>150000</v>
      </c>
      <c r="L25" s="60">
        <f t="shared" si="3"/>
        <v>0</v>
      </c>
      <c r="M25" s="60">
        <f t="shared" si="3"/>
        <v>100000</v>
      </c>
      <c r="N25" s="60">
        <f t="shared" si="3"/>
        <v>0</v>
      </c>
    </row>
    <row r="26" spans="1:14" ht="18.75" x14ac:dyDescent="0.2">
      <c r="A26" s="61" t="s">
        <v>205</v>
      </c>
      <c r="B26" s="59" t="s">
        <v>12</v>
      </c>
      <c r="C26" s="59" t="s">
        <v>5</v>
      </c>
      <c r="D26" s="59" t="s">
        <v>19</v>
      </c>
      <c r="E26" s="59" t="s">
        <v>26</v>
      </c>
      <c r="F26" s="59" t="s">
        <v>27</v>
      </c>
      <c r="G26" s="59" t="s">
        <v>158</v>
      </c>
      <c r="H26" s="58">
        <v>200</v>
      </c>
      <c r="I26" s="60">
        <f>I27</f>
        <v>150000</v>
      </c>
      <c r="J26" s="60">
        <f t="shared" si="3"/>
        <v>0</v>
      </c>
      <c r="K26" s="60">
        <f t="shared" si="3"/>
        <v>150000</v>
      </c>
      <c r="L26" s="60">
        <f t="shared" si="3"/>
        <v>0</v>
      </c>
      <c r="M26" s="60">
        <f t="shared" si="3"/>
        <v>100000</v>
      </c>
      <c r="N26" s="60">
        <f t="shared" si="3"/>
        <v>0</v>
      </c>
    </row>
    <row r="27" spans="1:14" ht="56.25" x14ac:dyDescent="0.2">
      <c r="A27" s="61" t="s">
        <v>192</v>
      </c>
      <c r="B27" s="59" t="s">
        <v>12</v>
      </c>
      <c r="C27" s="59" t="s">
        <v>5</v>
      </c>
      <c r="D27" s="59" t="s">
        <v>19</v>
      </c>
      <c r="E27" s="59" t="s">
        <v>26</v>
      </c>
      <c r="F27" s="59" t="s">
        <v>27</v>
      </c>
      <c r="G27" s="59" t="s">
        <v>158</v>
      </c>
      <c r="H27" s="58">
        <v>240</v>
      </c>
      <c r="I27" s="60">
        <f>'4 Вед. структура'!X100</f>
        <v>150000</v>
      </c>
      <c r="J27" s="60">
        <f>'4 Вед. структура'!Y100</f>
        <v>0</v>
      </c>
      <c r="K27" s="60">
        <f>'4 Вед. структура'!Z100</f>
        <v>150000</v>
      </c>
      <c r="L27" s="60">
        <f>'4 Вед. структура'!AA100</f>
        <v>0</v>
      </c>
      <c r="M27" s="60">
        <f>'4 Вед. структура'!AB100</f>
        <v>100000</v>
      </c>
      <c r="N27" s="60">
        <f>'4 Вед. структура'!AC100</f>
        <v>0</v>
      </c>
    </row>
    <row r="28" spans="1:14" ht="18.75" x14ac:dyDescent="0.2">
      <c r="A28" s="61" t="s">
        <v>206</v>
      </c>
      <c r="B28" s="59" t="s">
        <v>12</v>
      </c>
      <c r="C28" s="59" t="s">
        <v>5</v>
      </c>
      <c r="D28" s="59" t="s">
        <v>29</v>
      </c>
      <c r="E28" s="59" t="s">
        <v>26</v>
      </c>
      <c r="F28" s="59" t="s">
        <v>27</v>
      </c>
      <c r="G28" s="59" t="s">
        <v>158</v>
      </c>
      <c r="H28" s="58"/>
      <c r="I28" s="60">
        <f>I29</f>
        <v>395000</v>
      </c>
      <c r="J28" s="60">
        <f t="shared" ref="J28:N29" si="4">J29</f>
        <v>0</v>
      </c>
      <c r="K28" s="60">
        <f t="shared" si="4"/>
        <v>304900</v>
      </c>
      <c r="L28" s="60">
        <f t="shared" si="4"/>
        <v>0</v>
      </c>
      <c r="M28" s="60">
        <f t="shared" si="4"/>
        <v>0</v>
      </c>
      <c r="N28" s="60">
        <f t="shared" si="4"/>
        <v>0</v>
      </c>
    </row>
    <row r="29" spans="1:14" ht="37.5" x14ac:dyDescent="0.2">
      <c r="A29" s="57" t="s">
        <v>168</v>
      </c>
      <c r="B29" s="59" t="s">
        <v>12</v>
      </c>
      <c r="C29" s="59" t="s">
        <v>5</v>
      </c>
      <c r="D29" s="59" t="s">
        <v>29</v>
      </c>
      <c r="E29" s="59" t="s">
        <v>26</v>
      </c>
      <c r="F29" s="59" t="s">
        <v>27</v>
      </c>
      <c r="G29" s="59" t="s">
        <v>158</v>
      </c>
      <c r="H29" s="58">
        <v>400</v>
      </c>
      <c r="I29" s="60">
        <f>I30</f>
        <v>395000</v>
      </c>
      <c r="J29" s="60">
        <f t="shared" si="4"/>
        <v>0</v>
      </c>
      <c r="K29" s="60">
        <f t="shared" si="4"/>
        <v>304900</v>
      </c>
      <c r="L29" s="60">
        <f t="shared" si="4"/>
        <v>0</v>
      </c>
      <c r="M29" s="60">
        <f t="shared" si="4"/>
        <v>0</v>
      </c>
      <c r="N29" s="60">
        <f t="shared" si="4"/>
        <v>0</v>
      </c>
    </row>
    <row r="30" spans="1:14" ht="45" customHeight="1" x14ac:dyDescent="0.2">
      <c r="A30" s="61" t="s">
        <v>169</v>
      </c>
      <c r="B30" s="59" t="s">
        <v>12</v>
      </c>
      <c r="C30" s="59" t="s">
        <v>5</v>
      </c>
      <c r="D30" s="59" t="s">
        <v>29</v>
      </c>
      <c r="E30" s="59" t="s">
        <v>26</v>
      </c>
      <c r="F30" s="59" t="s">
        <v>27</v>
      </c>
      <c r="G30" s="59" t="s">
        <v>158</v>
      </c>
      <c r="H30" s="58">
        <v>410</v>
      </c>
      <c r="I30" s="60">
        <f>'4 Вед. структура'!X103</f>
        <v>395000</v>
      </c>
      <c r="J30" s="60">
        <f>'4 Вед. структура'!Y103</f>
        <v>0</v>
      </c>
      <c r="K30" s="60">
        <f>'4 Вед. структура'!Z103</f>
        <v>304900</v>
      </c>
      <c r="L30" s="60">
        <f>'4 Вед. структура'!AA103</f>
        <v>0</v>
      </c>
      <c r="M30" s="60">
        <f>'4 Вед. структура'!AB103</f>
        <v>0</v>
      </c>
      <c r="N30" s="60">
        <f>'4 Вед. структура'!AC103</f>
        <v>0</v>
      </c>
    </row>
    <row r="31" spans="1:14" ht="112.5" x14ac:dyDescent="0.2">
      <c r="A31" s="137" t="s">
        <v>279</v>
      </c>
      <c r="B31" s="86" t="s">
        <v>12</v>
      </c>
      <c r="C31" s="86" t="s">
        <v>26</v>
      </c>
      <c r="D31" s="86"/>
      <c r="E31" s="86"/>
      <c r="F31" s="86"/>
      <c r="G31" s="86"/>
      <c r="H31" s="85"/>
      <c r="I31" s="87">
        <f>I32+I35</f>
        <v>2670956.9</v>
      </c>
      <c r="J31" s="87">
        <f t="shared" ref="J31:N31" si="5">J32+J35</f>
        <v>0</v>
      </c>
      <c r="K31" s="87">
        <f t="shared" si="5"/>
        <v>3829216.14</v>
      </c>
      <c r="L31" s="87">
        <f t="shared" si="5"/>
        <v>0</v>
      </c>
      <c r="M31" s="87">
        <f t="shared" si="5"/>
        <v>4528015.49</v>
      </c>
      <c r="N31" s="87">
        <f t="shared" si="5"/>
        <v>0</v>
      </c>
    </row>
    <row r="32" spans="1:14" ht="18.75" x14ac:dyDescent="0.2">
      <c r="A32" s="57" t="s">
        <v>214</v>
      </c>
      <c r="B32" s="59" t="s">
        <v>12</v>
      </c>
      <c r="C32" s="59" t="s">
        <v>26</v>
      </c>
      <c r="D32" s="59" t="s">
        <v>19</v>
      </c>
      <c r="E32" s="59" t="s">
        <v>26</v>
      </c>
      <c r="F32" s="59" t="s">
        <v>27</v>
      </c>
      <c r="G32" s="59" t="s">
        <v>158</v>
      </c>
      <c r="H32" s="58"/>
      <c r="I32" s="60">
        <f>I33</f>
        <v>286099.5</v>
      </c>
      <c r="J32" s="60">
        <f t="shared" ref="J32:N33" si="6">J33</f>
        <v>0</v>
      </c>
      <c r="K32" s="60">
        <f t="shared" si="6"/>
        <v>286099.5</v>
      </c>
      <c r="L32" s="60">
        <f t="shared" si="6"/>
        <v>0</v>
      </c>
      <c r="M32" s="60">
        <f t="shared" si="6"/>
        <v>286099.5</v>
      </c>
      <c r="N32" s="60">
        <f t="shared" si="6"/>
        <v>0</v>
      </c>
    </row>
    <row r="33" spans="1:14" ht="56.25" x14ac:dyDescent="0.2">
      <c r="A33" s="57" t="s">
        <v>192</v>
      </c>
      <c r="B33" s="59" t="s">
        <v>12</v>
      </c>
      <c r="C33" s="59" t="s">
        <v>26</v>
      </c>
      <c r="D33" s="59" t="s">
        <v>19</v>
      </c>
      <c r="E33" s="59" t="s">
        <v>26</v>
      </c>
      <c r="F33" s="59" t="s">
        <v>27</v>
      </c>
      <c r="G33" s="59" t="s">
        <v>158</v>
      </c>
      <c r="H33" s="58">
        <v>200</v>
      </c>
      <c r="I33" s="60">
        <f>I34</f>
        <v>286099.5</v>
      </c>
      <c r="J33" s="60">
        <f t="shared" si="6"/>
        <v>0</v>
      </c>
      <c r="K33" s="60">
        <f t="shared" si="6"/>
        <v>286099.5</v>
      </c>
      <c r="L33" s="60">
        <f t="shared" si="6"/>
        <v>0</v>
      </c>
      <c r="M33" s="60">
        <f t="shared" si="6"/>
        <v>286099.5</v>
      </c>
      <c r="N33" s="60">
        <f t="shared" si="6"/>
        <v>0</v>
      </c>
    </row>
    <row r="34" spans="1:14" ht="56.25" x14ac:dyDescent="0.2">
      <c r="A34" s="57" t="s">
        <v>284</v>
      </c>
      <c r="B34" s="59" t="s">
        <v>12</v>
      </c>
      <c r="C34" s="59" t="s">
        <v>26</v>
      </c>
      <c r="D34" s="59" t="s">
        <v>19</v>
      </c>
      <c r="E34" s="59" t="s">
        <v>26</v>
      </c>
      <c r="F34" s="59" t="s">
        <v>27</v>
      </c>
      <c r="G34" s="59" t="s">
        <v>158</v>
      </c>
      <c r="H34" s="58">
        <v>240</v>
      </c>
      <c r="I34" s="60">
        <f>'4 Вед. структура'!X123</f>
        <v>286099.5</v>
      </c>
      <c r="J34" s="60">
        <f>'4 Вед. структура'!Y123</f>
        <v>0</v>
      </c>
      <c r="K34" s="60">
        <f>'4 Вед. структура'!Z123</f>
        <v>286099.5</v>
      </c>
      <c r="L34" s="60">
        <f>'4 Вед. структура'!AA123</f>
        <v>0</v>
      </c>
      <c r="M34" s="60">
        <f>'4 Вед. структура'!AB123</f>
        <v>286099.5</v>
      </c>
      <c r="N34" s="60">
        <f>'4 Вед. структура'!AC123</f>
        <v>0</v>
      </c>
    </row>
    <row r="35" spans="1:14" ht="18.75" x14ac:dyDescent="0.2">
      <c r="A35" s="61" t="s">
        <v>215</v>
      </c>
      <c r="B35" s="59" t="s">
        <v>12</v>
      </c>
      <c r="C35" s="59" t="s">
        <v>26</v>
      </c>
      <c r="D35" s="59" t="s">
        <v>19</v>
      </c>
      <c r="E35" s="59" t="s">
        <v>26</v>
      </c>
      <c r="F35" s="59" t="s">
        <v>186</v>
      </c>
      <c r="G35" s="59" t="s">
        <v>158</v>
      </c>
      <c r="H35" s="58"/>
      <c r="I35" s="60">
        <f>I36</f>
        <v>2384857.4</v>
      </c>
      <c r="J35" s="60">
        <f t="shared" ref="J35:N36" si="7">J36</f>
        <v>0</v>
      </c>
      <c r="K35" s="60">
        <f t="shared" si="7"/>
        <v>3543116.64</v>
      </c>
      <c r="L35" s="60">
        <f t="shared" si="7"/>
        <v>0</v>
      </c>
      <c r="M35" s="60">
        <f t="shared" si="7"/>
        <v>4241915.99</v>
      </c>
      <c r="N35" s="60">
        <f t="shared" si="7"/>
        <v>0</v>
      </c>
    </row>
    <row r="36" spans="1:14" ht="37.5" x14ac:dyDescent="0.2">
      <c r="A36" s="57" t="s">
        <v>168</v>
      </c>
      <c r="B36" s="59" t="s">
        <v>12</v>
      </c>
      <c r="C36" s="59" t="s">
        <v>26</v>
      </c>
      <c r="D36" s="59" t="s">
        <v>19</v>
      </c>
      <c r="E36" s="59" t="s">
        <v>26</v>
      </c>
      <c r="F36" s="59" t="s">
        <v>186</v>
      </c>
      <c r="G36" s="59" t="s">
        <v>158</v>
      </c>
      <c r="H36" s="58">
        <v>200</v>
      </c>
      <c r="I36" s="60">
        <f>I37</f>
        <v>2384857.4</v>
      </c>
      <c r="J36" s="60">
        <f t="shared" si="7"/>
        <v>0</v>
      </c>
      <c r="K36" s="60">
        <f t="shared" si="7"/>
        <v>3543116.64</v>
      </c>
      <c r="L36" s="60">
        <f t="shared" si="7"/>
        <v>0</v>
      </c>
      <c r="M36" s="60">
        <f t="shared" si="7"/>
        <v>4241915.99</v>
      </c>
      <c r="N36" s="60">
        <f t="shared" si="7"/>
        <v>0</v>
      </c>
    </row>
    <row r="37" spans="1:14" ht="56.25" x14ac:dyDescent="0.2">
      <c r="A37" s="61" t="s">
        <v>169</v>
      </c>
      <c r="B37" s="59" t="s">
        <v>12</v>
      </c>
      <c r="C37" s="59" t="s">
        <v>26</v>
      </c>
      <c r="D37" s="59" t="s">
        <v>19</v>
      </c>
      <c r="E37" s="59" t="s">
        <v>26</v>
      </c>
      <c r="F37" s="59" t="s">
        <v>186</v>
      </c>
      <c r="G37" s="59" t="s">
        <v>158</v>
      </c>
      <c r="H37" s="58">
        <v>240</v>
      </c>
      <c r="I37" s="60">
        <f>'4 Вед. структура'!X126</f>
        <v>2384857.4</v>
      </c>
      <c r="J37" s="60">
        <f>'4 Вед. структура'!Y126</f>
        <v>0</v>
      </c>
      <c r="K37" s="60">
        <f>'4 Вед. структура'!Z126</f>
        <v>3543116.64</v>
      </c>
      <c r="L37" s="60">
        <f>'4 Вед. структура'!AA126</f>
        <v>0</v>
      </c>
      <c r="M37" s="60">
        <f>'4 Вед. структура'!AB126</f>
        <v>4241915.99</v>
      </c>
      <c r="N37" s="60">
        <f>'4 Вед. структура'!AC126</f>
        <v>0</v>
      </c>
    </row>
    <row r="38" spans="1:14" ht="75" x14ac:dyDescent="0.2">
      <c r="A38" s="137" t="s">
        <v>280</v>
      </c>
      <c r="B38" s="86" t="s">
        <v>12</v>
      </c>
      <c r="C38" s="86" t="s">
        <v>177</v>
      </c>
      <c r="D38" s="86"/>
      <c r="E38" s="86"/>
      <c r="F38" s="86"/>
      <c r="G38" s="86"/>
      <c r="H38" s="85"/>
      <c r="I38" s="87">
        <f>I39+I42</f>
        <v>265568</v>
      </c>
      <c r="J38" s="87">
        <f t="shared" ref="J38:N38" si="8">J39+J42</f>
        <v>0</v>
      </c>
      <c r="K38" s="87">
        <f t="shared" si="8"/>
        <v>365300</v>
      </c>
      <c r="L38" s="87">
        <f t="shared" si="8"/>
        <v>0</v>
      </c>
      <c r="M38" s="87">
        <f t="shared" si="8"/>
        <v>366000</v>
      </c>
      <c r="N38" s="87">
        <f t="shared" si="8"/>
        <v>0</v>
      </c>
    </row>
    <row r="39" spans="1:14" ht="56.25" x14ac:dyDescent="0.2">
      <c r="A39" s="61" t="s">
        <v>180</v>
      </c>
      <c r="B39" s="59" t="s">
        <v>12</v>
      </c>
      <c r="C39" s="59" t="s">
        <v>177</v>
      </c>
      <c r="D39" s="59" t="s">
        <v>9</v>
      </c>
      <c r="E39" s="59" t="s">
        <v>26</v>
      </c>
      <c r="F39" s="59" t="s">
        <v>27</v>
      </c>
      <c r="G39" s="59" t="s">
        <v>158</v>
      </c>
      <c r="H39" s="58"/>
      <c r="I39" s="60">
        <f t="shared" ref="I39:N43" si="9">I40</f>
        <v>10000</v>
      </c>
      <c r="J39" s="60">
        <f t="shared" si="9"/>
        <v>0</v>
      </c>
      <c r="K39" s="60">
        <f t="shared" si="9"/>
        <v>10000</v>
      </c>
      <c r="L39" s="60">
        <f t="shared" si="9"/>
        <v>0</v>
      </c>
      <c r="M39" s="60">
        <f t="shared" si="9"/>
        <v>10000</v>
      </c>
      <c r="N39" s="60">
        <f t="shared" si="9"/>
        <v>0</v>
      </c>
    </row>
    <row r="40" spans="1:14" ht="37.5" x14ac:dyDescent="0.2">
      <c r="A40" s="57" t="s">
        <v>168</v>
      </c>
      <c r="B40" s="59" t="s">
        <v>12</v>
      </c>
      <c r="C40" s="59" t="s">
        <v>177</v>
      </c>
      <c r="D40" s="59" t="s">
        <v>9</v>
      </c>
      <c r="E40" s="59" t="s">
        <v>26</v>
      </c>
      <c r="F40" s="59" t="s">
        <v>27</v>
      </c>
      <c r="G40" s="59" t="s">
        <v>158</v>
      </c>
      <c r="H40" s="58">
        <v>200</v>
      </c>
      <c r="I40" s="60">
        <f t="shared" si="9"/>
        <v>10000</v>
      </c>
      <c r="J40" s="60">
        <f t="shared" si="9"/>
        <v>0</v>
      </c>
      <c r="K40" s="60">
        <f t="shared" si="9"/>
        <v>10000</v>
      </c>
      <c r="L40" s="60">
        <f t="shared" si="9"/>
        <v>0</v>
      </c>
      <c r="M40" s="60">
        <f t="shared" si="9"/>
        <v>10000</v>
      </c>
      <c r="N40" s="60">
        <f t="shared" si="9"/>
        <v>0</v>
      </c>
    </row>
    <row r="41" spans="1:14" ht="56.25" x14ac:dyDescent="0.2">
      <c r="A41" s="57" t="s">
        <v>169</v>
      </c>
      <c r="B41" s="59" t="s">
        <v>12</v>
      </c>
      <c r="C41" s="59" t="s">
        <v>177</v>
      </c>
      <c r="D41" s="59" t="s">
        <v>9</v>
      </c>
      <c r="E41" s="59" t="s">
        <v>26</v>
      </c>
      <c r="F41" s="59" t="s">
        <v>27</v>
      </c>
      <c r="G41" s="59" t="s">
        <v>158</v>
      </c>
      <c r="H41" s="58">
        <v>240</v>
      </c>
      <c r="I41" s="60">
        <f>'4 Вед. структура'!X46</f>
        <v>10000</v>
      </c>
      <c r="J41" s="60">
        <f>'4 Вед. структура'!Y46</f>
        <v>0</v>
      </c>
      <c r="K41" s="60">
        <f>'4 Вед. структура'!Z46</f>
        <v>10000</v>
      </c>
      <c r="L41" s="60">
        <f>'4 Вед. структура'!AA46</f>
        <v>0</v>
      </c>
      <c r="M41" s="60">
        <f>'4 Вед. структура'!AB46</f>
        <v>10000</v>
      </c>
      <c r="N41" s="60">
        <f>'4 Вед. структура'!AC46</f>
        <v>0</v>
      </c>
    </row>
    <row r="42" spans="1:14" ht="37.5" x14ac:dyDescent="0.2">
      <c r="A42" s="61" t="s">
        <v>212</v>
      </c>
      <c r="B42" s="59" t="s">
        <v>12</v>
      </c>
      <c r="C42" s="59" t="s">
        <v>177</v>
      </c>
      <c r="D42" s="59" t="s">
        <v>9</v>
      </c>
      <c r="E42" s="59" t="s">
        <v>26</v>
      </c>
      <c r="F42" s="59" t="s">
        <v>186</v>
      </c>
      <c r="G42" s="59" t="s">
        <v>158</v>
      </c>
      <c r="H42" s="58"/>
      <c r="I42" s="60">
        <f t="shared" si="9"/>
        <v>255568</v>
      </c>
      <c r="J42" s="60">
        <f t="shared" si="9"/>
        <v>0</v>
      </c>
      <c r="K42" s="60">
        <f t="shared" si="9"/>
        <v>355300</v>
      </c>
      <c r="L42" s="60">
        <f t="shared" si="9"/>
        <v>0</v>
      </c>
      <c r="M42" s="60">
        <f t="shared" si="9"/>
        <v>356000</v>
      </c>
      <c r="N42" s="60">
        <f t="shared" si="9"/>
        <v>0</v>
      </c>
    </row>
    <row r="43" spans="1:14" ht="37.5" x14ac:dyDescent="0.2">
      <c r="A43" s="57" t="s">
        <v>168</v>
      </c>
      <c r="B43" s="59" t="s">
        <v>12</v>
      </c>
      <c r="C43" s="59" t="s">
        <v>177</v>
      </c>
      <c r="D43" s="59" t="s">
        <v>9</v>
      </c>
      <c r="E43" s="59" t="s">
        <v>26</v>
      </c>
      <c r="F43" s="59" t="s">
        <v>186</v>
      </c>
      <c r="G43" s="59" t="s">
        <v>158</v>
      </c>
      <c r="H43" s="58">
        <v>200</v>
      </c>
      <c r="I43" s="60">
        <f t="shared" si="9"/>
        <v>255568</v>
      </c>
      <c r="J43" s="60">
        <f t="shared" si="9"/>
        <v>0</v>
      </c>
      <c r="K43" s="60">
        <f t="shared" si="9"/>
        <v>355300</v>
      </c>
      <c r="L43" s="60">
        <f t="shared" si="9"/>
        <v>0</v>
      </c>
      <c r="M43" s="60">
        <f t="shared" si="9"/>
        <v>356000</v>
      </c>
      <c r="N43" s="60">
        <f t="shared" si="9"/>
        <v>0</v>
      </c>
    </row>
    <row r="44" spans="1:14" ht="56.25" x14ac:dyDescent="0.2">
      <c r="A44" s="61" t="s">
        <v>169</v>
      </c>
      <c r="B44" s="59" t="s">
        <v>12</v>
      </c>
      <c r="C44" s="59" t="s">
        <v>177</v>
      </c>
      <c r="D44" s="59" t="s">
        <v>9</v>
      </c>
      <c r="E44" s="59" t="s">
        <v>26</v>
      </c>
      <c r="F44" s="59" t="s">
        <v>186</v>
      </c>
      <c r="G44" s="59" t="s">
        <v>158</v>
      </c>
      <c r="H44" s="58">
        <v>240</v>
      </c>
      <c r="I44" s="60">
        <f>'4 Вед. структура'!X115</f>
        <v>255568</v>
      </c>
      <c r="J44" s="60">
        <f>'4 Вед. структура'!Y115</f>
        <v>0</v>
      </c>
      <c r="K44" s="60">
        <f>'4 Вед. структура'!Z115</f>
        <v>355300</v>
      </c>
      <c r="L44" s="60">
        <f>'4 Вед. структура'!AA115</f>
        <v>0</v>
      </c>
      <c r="M44" s="60">
        <f>'4 Вед. структура'!AB115</f>
        <v>356000</v>
      </c>
      <c r="N44" s="60">
        <f>'4 Вед. структура'!AC115</f>
        <v>0</v>
      </c>
    </row>
    <row r="45" spans="1:14" s="88" customFormat="1" ht="75" x14ac:dyDescent="0.2">
      <c r="A45" s="137" t="s">
        <v>281</v>
      </c>
      <c r="B45" s="86" t="s">
        <v>12</v>
      </c>
      <c r="C45" s="86" t="s">
        <v>160</v>
      </c>
      <c r="D45" s="86"/>
      <c r="E45" s="86"/>
      <c r="F45" s="86"/>
      <c r="G45" s="86"/>
      <c r="H45" s="85"/>
      <c r="I45" s="87">
        <f>I46+I49+I54+I61+I64+I70+I67+I75</f>
        <v>7811917.5599999996</v>
      </c>
      <c r="J45" s="87">
        <f t="shared" ref="J45:N45" si="10">J46+J49+J54+J61+J64+J70+J67+J75</f>
        <v>918792.46</v>
      </c>
      <c r="K45" s="87">
        <f t="shared" si="10"/>
        <v>6691706.0499999998</v>
      </c>
      <c r="L45" s="87">
        <f t="shared" si="10"/>
        <v>734339.94</v>
      </c>
      <c r="M45" s="87">
        <f t="shared" si="10"/>
        <v>6448703.71</v>
      </c>
      <c r="N45" s="87">
        <f t="shared" si="10"/>
        <v>680578.61</v>
      </c>
    </row>
    <row r="46" spans="1:14" ht="56.25" x14ac:dyDescent="0.2">
      <c r="A46" s="61" t="s">
        <v>182</v>
      </c>
      <c r="B46" s="59" t="s">
        <v>12</v>
      </c>
      <c r="C46" s="90" t="s">
        <v>160</v>
      </c>
      <c r="D46" s="59" t="s">
        <v>9</v>
      </c>
      <c r="E46" s="59" t="s">
        <v>5</v>
      </c>
      <c r="F46" s="59" t="s">
        <v>106</v>
      </c>
      <c r="G46" s="59" t="s">
        <v>158</v>
      </c>
      <c r="H46" s="58"/>
      <c r="I46" s="60">
        <f t="shared" ref="I46:N50" si="11">I47</f>
        <v>741784.46</v>
      </c>
      <c r="J46" s="60">
        <f t="shared" si="11"/>
        <v>741784.46</v>
      </c>
      <c r="K46" s="60">
        <f t="shared" si="11"/>
        <v>557331.93999999994</v>
      </c>
      <c r="L46" s="60">
        <f t="shared" si="11"/>
        <v>557331.93999999994</v>
      </c>
      <c r="M46" s="60">
        <f t="shared" si="11"/>
        <v>503570.61</v>
      </c>
      <c r="N46" s="60">
        <f t="shared" si="11"/>
        <v>503570.61</v>
      </c>
    </row>
    <row r="47" spans="1:14" ht="93.75" x14ac:dyDescent="0.2">
      <c r="A47" s="57" t="s">
        <v>165</v>
      </c>
      <c r="B47" s="59" t="s">
        <v>12</v>
      </c>
      <c r="C47" s="90" t="s">
        <v>160</v>
      </c>
      <c r="D47" s="59" t="s">
        <v>9</v>
      </c>
      <c r="E47" s="59" t="s">
        <v>5</v>
      </c>
      <c r="F47" s="59" t="s">
        <v>106</v>
      </c>
      <c r="G47" s="59" t="s">
        <v>158</v>
      </c>
      <c r="H47" s="58">
        <v>100</v>
      </c>
      <c r="I47" s="60">
        <f t="shared" si="11"/>
        <v>741784.46</v>
      </c>
      <c r="J47" s="60">
        <f t="shared" si="11"/>
        <v>741784.46</v>
      </c>
      <c r="K47" s="60">
        <f t="shared" si="11"/>
        <v>557331.93999999994</v>
      </c>
      <c r="L47" s="60">
        <f t="shared" si="11"/>
        <v>557331.93999999994</v>
      </c>
      <c r="M47" s="60">
        <f t="shared" si="11"/>
        <v>503570.61</v>
      </c>
      <c r="N47" s="60">
        <f t="shared" si="11"/>
        <v>503570.61</v>
      </c>
    </row>
    <row r="48" spans="1:14" ht="37.5" x14ac:dyDescent="0.2">
      <c r="A48" s="57" t="s">
        <v>183</v>
      </c>
      <c r="B48" s="59" t="s">
        <v>12</v>
      </c>
      <c r="C48" s="90" t="s">
        <v>160</v>
      </c>
      <c r="D48" s="59" t="s">
        <v>9</v>
      </c>
      <c r="E48" s="59" t="s">
        <v>5</v>
      </c>
      <c r="F48" s="59" t="s">
        <v>106</v>
      </c>
      <c r="G48" s="59" t="s">
        <v>158</v>
      </c>
      <c r="H48" s="58">
        <v>120</v>
      </c>
      <c r="I48" s="60">
        <f>'4 Вед. структура'!X51</f>
        <v>741784.46</v>
      </c>
      <c r="J48" s="60">
        <f>'4 Вед. структура'!Y51</f>
        <v>741784.46</v>
      </c>
      <c r="K48" s="60">
        <f>'4 Вед. структура'!Z51</f>
        <v>557331.93999999994</v>
      </c>
      <c r="L48" s="60">
        <f>'4 Вед. структура'!AA51</f>
        <v>557331.93999999994</v>
      </c>
      <c r="M48" s="60">
        <f>'4 Вед. структура'!AB51</f>
        <v>503570.61</v>
      </c>
      <c r="N48" s="60">
        <f>'4 Вед. структура'!AC51</f>
        <v>503570.61</v>
      </c>
    </row>
    <row r="49" spans="1:14" ht="56.25" x14ac:dyDescent="0.2">
      <c r="A49" s="57" t="s">
        <v>185</v>
      </c>
      <c r="B49" s="59" t="s">
        <v>12</v>
      </c>
      <c r="C49" s="90" t="s">
        <v>160</v>
      </c>
      <c r="D49" s="59" t="s">
        <v>9</v>
      </c>
      <c r="E49" s="59" t="s">
        <v>26</v>
      </c>
      <c r="F49" s="59" t="s">
        <v>186</v>
      </c>
      <c r="G49" s="59" t="s">
        <v>158</v>
      </c>
      <c r="H49" s="58"/>
      <c r="I49" s="60">
        <f>I50+I52</f>
        <v>263758.99</v>
      </c>
      <c r="J49" s="60">
        <f t="shared" ref="J49:N49" si="12">J50+J52</f>
        <v>0</v>
      </c>
      <c r="K49" s="60">
        <f t="shared" si="12"/>
        <v>380000</v>
      </c>
      <c r="L49" s="60">
        <f t="shared" si="12"/>
        <v>0</v>
      </c>
      <c r="M49" s="60">
        <f t="shared" si="12"/>
        <v>263758.99</v>
      </c>
      <c r="N49" s="60">
        <f t="shared" si="12"/>
        <v>0</v>
      </c>
    </row>
    <row r="50" spans="1:14" ht="37.5" x14ac:dyDescent="0.2">
      <c r="A50" s="57" t="s">
        <v>168</v>
      </c>
      <c r="B50" s="59" t="s">
        <v>12</v>
      </c>
      <c r="C50" s="90" t="s">
        <v>160</v>
      </c>
      <c r="D50" s="59" t="s">
        <v>9</v>
      </c>
      <c r="E50" s="59" t="s">
        <v>26</v>
      </c>
      <c r="F50" s="59" t="s">
        <v>186</v>
      </c>
      <c r="G50" s="59" t="s">
        <v>158</v>
      </c>
      <c r="H50" s="58">
        <v>200</v>
      </c>
      <c r="I50" s="60">
        <f t="shared" si="11"/>
        <v>233758.99</v>
      </c>
      <c r="J50" s="60">
        <f t="shared" si="11"/>
        <v>0</v>
      </c>
      <c r="K50" s="60">
        <f t="shared" si="11"/>
        <v>350000</v>
      </c>
      <c r="L50" s="60">
        <f t="shared" si="11"/>
        <v>0</v>
      </c>
      <c r="M50" s="60">
        <f t="shared" si="11"/>
        <v>233758.99</v>
      </c>
      <c r="N50" s="60">
        <f t="shared" si="11"/>
        <v>0</v>
      </c>
    </row>
    <row r="51" spans="1:14" ht="56.25" x14ac:dyDescent="0.2">
      <c r="A51" s="57" t="s">
        <v>169</v>
      </c>
      <c r="B51" s="59" t="s">
        <v>12</v>
      </c>
      <c r="C51" s="90" t="s">
        <v>160</v>
      </c>
      <c r="D51" s="59" t="s">
        <v>9</v>
      </c>
      <c r="E51" s="59" t="s">
        <v>26</v>
      </c>
      <c r="F51" s="59" t="s">
        <v>186</v>
      </c>
      <c r="G51" s="59" t="s">
        <v>158</v>
      </c>
      <c r="H51" s="58">
        <v>240</v>
      </c>
      <c r="I51" s="60">
        <f>'4 Вед. структура'!X54</f>
        <v>233758.99</v>
      </c>
      <c r="J51" s="60">
        <f>'4 Вед. структура'!Y54</f>
        <v>0</v>
      </c>
      <c r="K51" s="60">
        <f>'4 Вед. структура'!Z54</f>
        <v>350000</v>
      </c>
      <c r="L51" s="60">
        <f>'4 Вед. структура'!AA54</f>
        <v>0</v>
      </c>
      <c r="M51" s="60">
        <f>'4 Вед. структура'!AB54</f>
        <v>233758.99</v>
      </c>
      <c r="N51" s="60">
        <f>'4 Вед. структура'!AC54</f>
        <v>0</v>
      </c>
    </row>
    <row r="52" spans="1:14" ht="18.75" x14ac:dyDescent="0.2">
      <c r="A52" s="61" t="s">
        <v>173</v>
      </c>
      <c r="B52" s="59" t="s">
        <v>12</v>
      </c>
      <c r="C52" s="90" t="s">
        <v>160</v>
      </c>
      <c r="D52" s="59" t="s">
        <v>9</v>
      </c>
      <c r="E52" s="59" t="s">
        <v>26</v>
      </c>
      <c r="F52" s="59" t="s">
        <v>186</v>
      </c>
      <c r="G52" s="59" t="s">
        <v>158</v>
      </c>
      <c r="H52" s="58">
        <v>800</v>
      </c>
      <c r="I52" s="60">
        <f t="shared" ref="I52:N55" si="13">I53</f>
        <v>30000</v>
      </c>
      <c r="J52" s="60">
        <f t="shared" si="13"/>
        <v>0</v>
      </c>
      <c r="K52" s="60">
        <f t="shared" si="13"/>
        <v>30000</v>
      </c>
      <c r="L52" s="60">
        <f t="shared" si="13"/>
        <v>0</v>
      </c>
      <c r="M52" s="60">
        <f t="shared" si="13"/>
        <v>30000</v>
      </c>
      <c r="N52" s="60">
        <f t="shared" si="13"/>
        <v>0</v>
      </c>
    </row>
    <row r="53" spans="1:14" ht="18.75" x14ac:dyDescent="0.2">
      <c r="A53" s="57" t="s">
        <v>187</v>
      </c>
      <c r="B53" s="59" t="s">
        <v>12</v>
      </c>
      <c r="C53" s="90" t="s">
        <v>160</v>
      </c>
      <c r="D53" s="59" t="s">
        <v>9</v>
      </c>
      <c r="E53" s="59" t="s">
        <v>26</v>
      </c>
      <c r="F53" s="59" t="s">
        <v>186</v>
      </c>
      <c r="G53" s="59" t="s">
        <v>158</v>
      </c>
      <c r="H53" s="58">
        <v>850</v>
      </c>
      <c r="I53" s="60">
        <f>'4 Вед. структура'!X56</f>
        <v>30000</v>
      </c>
      <c r="J53" s="60">
        <f>'4 Вед. структура'!Y56</f>
        <v>0</v>
      </c>
      <c r="K53" s="60">
        <f>'4 Вед. структура'!Z56</f>
        <v>30000</v>
      </c>
      <c r="L53" s="60">
        <f>'4 Вед. структура'!AA56</f>
        <v>0</v>
      </c>
      <c r="M53" s="60">
        <f>'4 Вед. структура'!AB56</f>
        <v>30000</v>
      </c>
      <c r="N53" s="60">
        <f>'4 Вед. структура'!AC56</f>
        <v>0</v>
      </c>
    </row>
    <row r="54" spans="1:14" ht="56.25" x14ac:dyDescent="0.2">
      <c r="A54" s="142" t="s">
        <v>182</v>
      </c>
      <c r="B54" s="59" t="s">
        <v>12</v>
      </c>
      <c r="C54" s="90" t="s">
        <v>160</v>
      </c>
      <c r="D54" s="59" t="s">
        <v>9</v>
      </c>
      <c r="E54" s="59" t="s">
        <v>26</v>
      </c>
      <c r="F54" s="59" t="s">
        <v>106</v>
      </c>
      <c r="G54" s="59" t="s">
        <v>158</v>
      </c>
      <c r="H54" s="58"/>
      <c r="I54" s="60">
        <f>I55+I57+I59</f>
        <v>2931066.11</v>
      </c>
      <c r="J54" s="60">
        <f t="shared" ref="J54:N54" si="14">J55+J57+J59</f>
        <v>0</v>
      </c>
      <c r="K54" s="60">
        <f t="shared" si="14"/>
        <v>2031066.1099999999</v>
      </c>
      <c r="L54" s="60">
        <f t="shared" si="14"/>
        <v>0</v>
      </c>
      <c r="M54" s="60">
        <f t="shared" si="14"/>
        <v>2031066.1099999999</v>
      </c>
      <c r="N54" s="60">
        <f t="shared" si="14"/>
        <v>0</v>
      </c>
    </row>
    <row r="55" spans="1:14" ht="93.75" x14ac:dyDescent="0.2">
      <c r="A55" s="89" t="s">
        <v>165</v>
      </c>
      <c r="B55" s="59" t="s">
        <v>12</v>
      </c>
      <c r="C55" s="90" t="s">
        <v>160</v>
      </c>
      <c r="D55" s="59" t="s">
        <v>9</v>
      </c>
      <c r="E55" s="59" t="s">
        <v>26</v>
      </c>
      <c r="F55" s="59" t="s">
        <v>106</v>
      </c>
      <c r="G55" s="59" t="s">
        <v>158</v>
      </c>
      <c r="H55" s="58">
        <v>100</v>
      </c>
      <c r="I55" s="60">
        <f t="shared" si="13"/>
        <v>1431305.15</v>
      </c>
      <c r="J55" s="60">
        <f t="shared" si="13"/>
        <v>0</v>
      </c>
      <c r="K55" s="60">
        <f t="shared" si="13"/>
        <v>1431305.15</v>
      </c>
      <c r="L55" s="60">
        <f t="shared" si="13"/>
        <v>0</v>
      </c>
      <c r="M55" s="60">
        <f t="shared" si="13"/>
        <v>1431305.15</v>
      </c>
      <c r="N55" s="60">
        <f t="shared" si="13"/>
        <v>0</v>
      </c>
    </row>
    <row r="56" spans="1:14" ht="37.5" x14ac:dyDescent="0.2">
      <c r="A56" s="89" t="s">
        <v>183</v>
      </c>
      <c r="B56" s="59" t="s">
        <v>12</v>
      </c>
      <c r="C56" s="90" t="s">
        <v>160</v>
      </c>
      <c r="D56" s="59" t="s">
        <v>9</v>
      </c>
      <c r="E56" s="59" t="s">
        <v>26</v>
      </c>
      <c r="F56" s="59" t="s">
        <v>106</v>
      </c>
      <c r="G56" s="59" t="s">
        <v>158</v>
      </c>
      <c r="H56" s="58">
        <v>110</v>
      </c>
      <c r="I56" s="60">
        <f>'4 Вед. структура'!X59</f>
        <v>1431305.15</v>
      </c>
      <c r="J56" s="60">
        <f>'4 Вед. структура'!Y59</f>
        <v>0</v>
      </c>
      <c r="K56" s="60">
        <f>'4 Вед. структура'!Z59</f>
        <v>1431305.15</v>
      </c>
      <c r="L56" s="60">
        <f>'4 Вед. структура'!AA59</f>
        <v>0</v>
      </c>
      <c r="M56" s="60">
        <f>'4 Вед. структура'!AB59</f>
        <v>1431305.15</v>
      </c>
      <c r="N56" s="60">
        <f>'4 Вед. структура'!AC59</f>
        <v>0</v>
      </c>
    </row>
    <row r="57" spans="1:14" ht="37.5" x14ac:dyDescent="0.2">
      <c r="A57" s="89" t="s">
        <v>168</v>
      </c>
      <c r="B57" s="59" t="s">
        <v>12</v>
      </c>
      <c r="C57" s="90" t="s">
        <v>160</v>
      </c>
      <c r="D57" s="59" t="s">
        <v>9</v>
      </c>
      <c r="E57" s="59" t="s">
        <v>26</v>
      </c>
      <c r="F57" s="59" t="s">
        <v>106</v>
      </c>
      <c r="G57" s="59" t="s">
        <v>158</v>
      </c>
      <c r="H57" s="58">
        <v>200</v>
      </c>
      <c r="I57" s="60">
        <f>I58</f>
        <v>1497760.96</v>
      </c>
      <c r="J57" s="60">
        <f t="shared" ref="J57:N57" si="15">J58</f>
        <v>0</v>
      </c>
      <c r="K57" s="60">
        <f t="shared" si="15"/>
        <v>597760.96</v>
      </c>
      <c r="L57" s="60">
        <f t="shared" si="15"/>
        <v>0</v>
      </c>
      <c r="M57" s="60">
        <f t="shared" si="15"/>
        <v>597760.96</v>
      </c>
      <c r="N57" s="60">
        <f t="shared" si="15"/>
        <v>0</v>
      </c>
    </row>
    <row r="58" spans="1:14" ht="56.25" x14ac:dyDescent="0.2">
      <c r="A58" s="89" t="s">
        <v>169</v>
      </c>
      <c r="B58" s="59" t="s">
        <v>12</v>
      </c>
      <c r="C58" s="90" t="s">
        <v>160</v>
      </c>
      <c r="D58" s="59" t="s">
        <v>9</v>
      </c>
      <c r="E58" s="59" t="s">
        <v>26</v>
      </c>
      <c r="F58" s="59" t="s">
        <v>106</v>
      </c>
      <c r="G58" s="59" t="s">
        <v>158</v>
      </c>
      <c r="H58" s="58">
        <v>240</v>
      </c>
      <c r="I58" s="60">
        <f>'4 Вед. структура'!X61</f>
        <v>1497760.96</v>
      </c>
      <c r="J58" s="60">
        <f>'4 Вед. структура'!Y61</f>
        <v>0</v>
      </c>
      <c r="K58" s="60">
        <f>'4 Вед. структура'!Z61</f>
        <v>597760.96</v>
      </c>
      <c r="L58" s="60">
        <f>'4 Вед. структура'!AA61</f>
        <v>0</v>
      </c>
      <c r="M58" s="60">
        <f>'4 Вед. структура'!AB61</f>
        <v>597760.96</v>
      </c>
      <c r="N58" s="60">
        <f>'4 Вед. структура'!AC61</f>
        <v>0</v>
      </c>
    </row>
    <row r="59" spans="1:14" ht="18.75" x14ac:dyDescent="0.2">
      <c r="A59" s="142" t="s">
        <v>173</v>
      </c>
      <c r="B59" s="59" t="s">
        <v>12</v>
      </c>
      <c r="C59" s="90" t="s">
        <v>160</v>
      </c>
      <c r="D59" s="59" t="s">
        <v>9</v>
      </c>
      <c r="E59" s="59" t="s">
        <v>26</v>
      </c>
      <c r="F59" s="59" t="s">
        <v>106</v>
      </c>
      <c r="G59" s="59" t="s">
        <v>158</v>
      </c>
      <c r="H59" s="58">
        <v>800</v>
      </c>
      <c r="I59" s="60">
        <f t="shared" ref="I59" si="16">I60</f>
        <v>2000</v>
      </c>
      <c r="J59" s="60">
        <f t="shared" ref="J59" si="17">J60</f>
        <v>0</v>
      </c>
      <c r="K59" s="60">
        <f t="shared" ref="K59" si="18">K60</f>
        <v>2000</v>
      </c>
      <c r="L59" s="60">
        <f t="shared" ref="L59" si="19">L60</f>
        <v>0</v>
      </c>
      <c r="M59" s="60">
        <f t="shared" ref="M59" si="20">M60</f>
        <v>2000</v>
      </c>
      <c r="N59" s="60">
        <f t="shared" ref="N59" si="21">N60</f>
        <v>0</v>
      </c>
    </row>
    <row r="60" spans="1:14" s="81" customFormat="1" ht="18.75" x14ac:dyDescent="0.2">
      <c r="A60" s="89" t="s">
        <v>187</v>
      </c>
      <c r="B60" s="59" t="s">
        <v>12</v>
      </c>
      <c r="C60" s="90" t="s">
        <v>160</v>
      </c>
      <c r="D60" s="59" t="s">
        <v>9</v>
      </c>
      <c r="E60" s="59" t="s">
        <v>26</v>
      </c>
      <c r="F60" s="59" t="s">
        <v>106</v>
      </c>
      <c r="G60" s="59" t="s">
        <v>158</v>
      </c>
      <c r="H60" s="58">
        <v>850</v>
      </c>
      <c r="I60" s="60">
        <f>'4 Вед. структура'!X63</f>
        <v>2000</v>
      </c>
      <c r="J60" s="60">
        <f>'4 Вед. структура'!Y63</f>
        <v>0</v>
      </c>
      <c r="K60" s="60">
        <f>'4 Вед. структура'!Z63</f>
        <v>2000</v>
      </c>
      <c r="L60" s="60">
        <f>'4 Вед. структура'!AA63</f>
        <v>0</v>
      </c>
      <c r="M60" s="60">
        <f>'4 Вед. структура'!AB63</f>
        <v>2000</v>
      </c>
      <c r="N60" s="60">
        <f>'4 Вед. структура'!AC63</f>
        <v>0</v>
      </c>
    </row>
    <row r="61" spans="1:14" s="81" customFormat="1" ht="37.5" x14ac:dyDescent="0.2">
      <c r="A61" s="57" t="s">
        <v>190</v>
      </c>
      <c r="B61" s="59" t="s">
        <v>12</v>
      </c>
      <c r="C61" s="90" t="s">
        <v>160</v>
      </c>
      <c r="D61" s="59" t="s">
        <v>9</v>
      </c>
      <c r="E61" s="59" t="s">
        <v>26</v>
      </c>
      <c r="F61" s="59" t="s">
        <v>191</v>
      </c>
      <c r="G61" s="59" t="s">
        <v>158</v>
      </c>
      <c r="H61" s="58"/>
      <c r="I61" s="60">
        <f>I62</f>
        <v>15000</v>
      </c>
      <c r="J61" s="60">
        <f t="shared" ref="J61:N62" si="22">J62</f>
        <v>0</v>
      </c>
      <c r="K61" s="60">
        <f t="shared" si="22"/>
        <v>15000</v>
      </c>
      <c r="L61" s="60">
        <f t="shared" si="22"/>
        <v>0</v>
      </c>
      <c r="M61" s="60">
        <f t="shared" si="22"/>
        <v>15000</v>
      </c>
      <c r="N61" s="60">
        <f t="shared" si="22"/>
        <v>0</v>
      </c>
    </row>
    <row r="62" spans="1:14" s="81" customFormat="1" ht="56.25" x14ac:dyDescent="0.2">
      <c r="A62" s="57" t="s">
        <v>169</v>
      </c>
      <c r="B62" s="59" t="s">
        <v>12</v>
      </c>
      <c r="C62" s="90" t="s">
        <v>160</v>
      </c>
      <c r="D62" s="59" t="s">
        <v>9</v>
      </c>
      <c r="E62" s="59" t="s">
        <v>26</v>
      </c>
      <c r="F62" s="59" t="s">
        <v>191</v>
      </c>
      <c r="G62" s="59" t="s">
        <v>158</v>
      </c>
      <c r="H62" s="58">
        <v>200</v>
      </c>
      <c r="I62" s="60">
        <f>I63</f>
        <v>15000</v>
      </c>
      <c r="J62" s="60">
        <f t="shared" si="22"/>
        <v>0</v>
      </c>
      <c r="K62" s="60">
        <f t="shared" si="22"/>
        <v>15000</v>
      </c>
      <c r="L62" s="60">
        <f t="shared" si="22"/>
        <v>0</v>
      </c>
      <c r="M62" s="60">
        <f t="shared" si="22"/>
        <v>15000</v>
      </c>
      <c r="N62" s="60">
        <f t="shared" si="22"/>
        <v>0</v>
      </c>
    </row>
    <row r="63" spans="1:14" s="81" customFormat="1" ht="56.25" x14ac:dyDescent="0.2">
      <c r="A63" s="57" t="s">
        <v>192</v>
      </c>
      <c r="B63" s="59" t="s">
        <v>12</v>
      </c>
      <c r="C63" s="90" t="s">
        <v>160</v>
      </c>
      <c r="D63" s="59" t="s">
        <v>9</v>
      </c>
      <c r="E63" s="59" t="s">
        <v>26</v>
      </c>
      <c r="F63" s="59" t="s">
        <v>191</v>
      </c>
      <c r="G63" s="59" t="s">
        <v>158</v>
      </c>
      <c r="H63" s="58">
        <v>240</v>
      </c>
      <c r="I63" s="60">
        <f>'4 Вед. структура'!X66</f>
        <v>15000</v>
      </c>
      <c r="J63" s="60">
        <f>'4 Вед. структура'!Y66</f>
        <v>0</v>
      </c>
      <c r="K63" s="60">
        <f>'4 Вед. структура'!Z66</f>
        <v>15000</v>
      </c>
      <c r="L63" s="60">
        <f>'4 Вед. структура'!AA66</f>
        <v>0</v>
      </c>
      <c r="M63" s="60">
        <f>'4 Вед. структура'!AB66</f>
        <v>15000</v>
      </c>
      <c r="N63" s="60">
        <f>'4 Вед. структура'!AC66</f>
        <v>0</v>
      </c>
    </row>
    <row r="64" spans="1:14" ht="56.25" x14ac:dyDescent="0.2">
      <c r="A64" s="61" t="s">
        <v>198</v>
      </c>
      <c r="B64" s="59" t="s">
        <v>12</v>
      </c>
      <c r="C64" s="90" t="s">
        <v>160</v>
      </c>
      <c r="D64" s="59" t="s">
        <v>9</v>
      </c>
      <c r="E64" s="59" t="s">
        <v>26</v>
      </c>
      <c r="F64" s="59" t="s">
        <v>199</v>
      </c>
      <c r="G64" s="59" t="s">
        <v>158</v>
      </c>
      <c r="H64" s="58"/>
      <c r="I64" s="60">
        <f>I65</f>
        <v>400000</v>
      </c>
      <c r="J64" s="60">
        <f t="shared" ref="J64:N65" si="23">J65</f>
        <v>0</v>
      </c>
      <c r="K64" s="60">
        <f t="shared" si="23"/>
        <v>248000</v>
      </c>
      <c r="L64" s="60">
        <f t="shared" si="23"/>
        <v>0</v>
      </c>
      <c r="M64" s="60">
        <f t="shared" si="23"/>
        <v>175000</v>
      </c>
      <c r="N64" s="60">
        <f t="shared" si="23"/>
        <v>0</v>
      </c>
    </row>
    <row r="65" spans="1:14" ht="37.5" x14ac:dyDescent="0.2">
      <c r="A65" s="57" t="s">
        <v>168</v>
      </c>
      <c r="B65" s="59" t="s">
        <v>12</v>
      </c>
      <c r="C65" s="90" t="s">
        <v>160</v>
      </c>
      <c r="D65" s="59" t="s">
        <v>9</v>
      </c>
      <c r="E65" s="59" t="s">
        <v>26</v>
      </c>
      <c r="F65" s="59" t="s">
        <v>199</v>
      </c>
      <c r="G65" s="59" t="s">
        <v>158</v>
      </c>
      <c r="H65" s="58">
        <v>200</v>
      </c>
      <c r="I65" s="60">
        <f>I66</f>
        <v>400000</v>
      </c>
      <c r="J65" s="60">
        <f t="shared" si="23"/>
        <v>0</v>
      </c>
      <c r="K65" s="60">
        <f t="shared" si="23"/>
        <v>248000</v>
      </c>
      <c r="L65" s="60">
        <f t="shared" si="23"/>
        <v>0</v>
      </c>
      <c r="M65" s="60">
        <f t="shared" si="23"/>
        <v>175000</v>
      </c>
      <c r="N65" s="60">
        <f t="shared" si="23"/>
        <v>0</v>
      </c>
    </row>
    <row r="66" spans="1:14" ht="56.25" x14ac:dyDescent="0.2">
      <c r="A66" s="61" t="s">
        <v>169</v>
      </c>
      <c r="B66" s="59" t="s">
        <v>12</v>
      </c>
      <c r="C66" s="90" t="s">
        <v>160</v>
      </c>
      <c r="D66" s="59" t="s">
        <v>9</v>
      </c>
      <c r="E66" s="59" t="s">
        <v>26</v>
      </c>
      <c r="F66" s="59" t="s">
        <v>199</v>
      </c>
      <c r="G66" s="59" t="s">
        <v>158</v>
      </c>
      <c r="H66" s="58">
        <v>240</v>
      </c>
      <c r="I66" s="60">
        <f>'4 Вед. структура'!X82</f>
        <v>400000</v>
      </c>
      <c r="J66" s="60">
        <f>'4 Вед. структура'!Y82</f>
        <v>0</v>
      </c>
      <c r="K66" s="60">
        <f>'4 Вед. структура'!Z82</f>
        <v>248000</v>
      </c>
      <c r="L66" s="60">
        <f>'4 Вед. структура'!AA82</f>
        <v>0</v>
      </c>
      <c r="M66" s="60">
        <f>'4 Вед. структура'!AB82</f>
        <v>175000</v>
      </c>
      <c r="N66" s="60">
        <f>'4 Вед. структура'!AC82</f>
        <v>0</v>
      </c>
    </row>
    <row r="67" spans="1:14" s="91" customFormat="1" ht="38.25" customHeight="1" x14ac:dyDescent="0.2">
      <c r="A67" s="61" t="s">
        <v>171</v>
      </c>
      <c r="B67" s="59" t="s">
        <v>12</v>
      </c>
      <c r="C67" s="90" t="s">
        <v>160</v>
      </c>
      <c r="D67" s="59" t="s">
        <v>9</v>
      </c>
      <c r="E67" s="59" t="s">
        <v>26</v>
      </c>
      <c r="F67" s="59" t="s">
        <v>172</v>
      </c>
      <c r="G67" s="59" t="s">
        <v>158</v>
      </c>
      <c r="H67" s="58"/>
      <c r="I67" s="62">
        <f>I68</f>
        <v>100000</v>
      </c>
      <c r="J67" s="62">
        <f t="shared" ref="J67:N68" si="24">J68</f>
        <v>0</v>
      </c>
      <c r="K67" s="62">
        <f t="shared" si="24"/>
        <v>100000</v>
      </c>
      <c r="L67" s="62">
        <f t="shared" si="24"/>
        <v>0</v>
      </c>
      <c r="M67" s="62">
        <f t="shared" si="24"/>
        <v>100000</v>
      </c>
      <c r="N67" s="62">
        <f t="shared" si="24"/>
        <v>0</v>
      </c>
    </row>
    <row r="68" spans="1:14" s="91" customFormat="1" ht="18.75" x14ac:dyDescent="0.2">
      <c r="A68" s="61" t="s">
        <v>173</v>
      </c>
      <c r="B68" s="59" t="s">
        <v>12</v>
      </c>
      <c r="C68" s="90" t="s">
        <v>160</v>
      </c>
      <c r="D68" s="59" t="s">
        <v>9</v>
      </c>
      <c r="E68" s="59" t="s">
        <v>26</v>
      </c>
      <c r="F68" s="59" t="s">
        <v>172</v>
      </c>
      <c r="G68" s="59" t="s">
        <v>158</v>
      </c>
      <c r="H68" s="58">
        <v>800</v>
      </c>
      <c r="I68" s="62">
        <f>I69</f>
        <v>100000</v>
      </c>
      <c r="J68" s="62">
        <f t="shared" si="24"/>
        <v>0</v>
      </c>
      <c r="K68" s="62">
        <f t="shared" si="24"/>
        <v>100000</v>
      </c>
      <c r="L68" s="62">
        <f t="shared" si="24"/>
        <v>0</v>
      </c>
      <c r="M68" s="62">
        <f t="shared" si="24"/>
        <v>100000</v>
      </c>
      <c r="N68" s="62">
        <f t="shared" si="24"/>
        <v>0</v>
      </c>
    </row>
    <row r="69" spans="1:14" s="91" customFormat="1" ht="18.75" x14ac:dyDescent="0.2">
      <c r="A69" s="61" t="s">
        <v>174</v>
      </c>
      <c r="B69" s="59" t="s">
        <v>12</v>
      </c>
      <c r="C69" s="90" t="s">
        <v>160</v>
      </c>
      <c r="D69" s="59" t="s">
        <v>9</v>
      </c>
      <c r="E69" s="59" t="s">
        <v>26</v>
      </c>
      <c r="F69" s="59" t="s">
        <v>172</v>
      </c>
      <c r="G69" s="59" t="s">
        <v>158</v>
      </c>
      <c r="H69" s="58">
        <v>870</v>
      </c>
      <c r="I69" s="62">
        <f>'4 Вед. структура'!X39</f>
        <v>100000</v>
      </c>
      <c r="J69" s="62">
        <f>'4 Вед. структура'!Y39</f>
        <v>0</v>
      </c>
      <c r="K69" s="62">
        <f>'4 Вед. структура'!Z39</f>
        <v>100000</v>
      </c>
      <c r="L69" s="62">
        <f>'4 Вед. структура'!AA39</f>
        <v>0</v>
      </c>
      <c r="M69" s="62">
        <f>'4 Вед. структура'!AB39</f>
        <v>100000</v>
      </c>
      <c r="N69" s="62">
        <f>'4 Вед. структура'!AC39</f>
        <v>0</v>
      </c>
    </row>
    <row r="70" spans="1:14" s="91" customFormat="1" ht="37.5" x14ac:dyDescent="0.2">
      <c r="A70" s="89" t="s">
        <v>163</v>
      </c>
      <c r="B70" s="59" t="s">
        <v>12</v>
      </c>
      <c r="C70" s="90" t="s">
        <v>160</v>
      </c>
      <c r="D70" s="59" t="s">
        <v>9</v>
      </c>
      <c r="E70" s="59" t="s">
        <v>26</v>
      </c>
      <c r="F70" s="59" t="s">
        <v>164</v>
      </c>
      <c r="G70" s="59" t="s">
        <v>158</v>
      </c>
      <c r="H70" s="58"/>
      <c r="I70" s="62">
        <f>I71+I73</f>
        <v>3183300</v>
      </c>
      <c r="J70" s="62">
        <f t="shared" ref="J70:N70" si="25">J71+J73</f>
        <v>0</v>
      </c>
      <c r="K70" s="62">
        <f t="shared" si="25"/>
        <v>3183300</v>
      </c>
      <c r="L70" s="62">
        <f t="shared" si="25"/>
        <v>0</v>
      </c>
      <c r="M70" s="62">
        <f t="shared" si="25"/>
        <v>3183300</v>
      </c>
      <c r="N70" s="62">
        <f t="shared" si="25"/>
        <v>0</v>
      </c>
    </row>
    <row r="71" spans="1:14" s="143" customFormat="1" ht="93.75" x14ac:dyDescent="0.2">
      <c r="A71" s="89" t="s">
        <v>165</v>
      </c>
      <c r="B71" s="59" t="s">
        <v>12</v>
      </c>
      <c r="C71" s="90" t="s">
        <v>160</v>
      </c>
      <c r="D71" s="59" t="s">
        <v>9</v>
      </c>
      <c r="E71" s="59" t="s">
        <v>26</v>
      </c>
      <c r="F71" s="59" t="s">
        <v>164</v>
      </c>
      <c r="G71" s="59" t="s">
        <v>158</v>
      </c>
      <c r="H71" s="58">
        <v>100</v>
      </c>
      <c r="I71" s="62">
        <f t="shared" ref="I71" si="26">I72</f>
        <v>2863865.4899594998</v>
      </c>
      <c r="J71" s="62">
        <f t="shared" ref="J71" si="27">J72</f>
        <v>0</v>
      </c>
      <c r="K71" s="62">
        <f t="shared" ref="K71" si="28">K72</f>
        <v>2863865.4899594998</v>
      </c>
      <c r="L71" s="62">
        <f t="shared" ref="L71" si="29">L72</f>
        <v>0</v>
      </c>
      <c r="M71" s="62">
        <f t="shared" ref="M71" si="30">M72</f>
        <v>2863865.4899594998</v>
      </c>
      <c r="N71" s="62">
        <f t="shared" ref="N71" si="31">N72</f>
        <v>0</v>
      </c>
    </row>
    <row r="72" spans="1:14" s="91" customFormat="1" ht="37.5" x14ac:dyDescent="0.2">
      <c r="A72" s="89" t="s">
        <v>166</v>
      </c>
      <c r="B72" s="59" t="s">
        <v>12</v>
      </c>
      <c r="C72" s="90" t="s">
        <v>160</v>
      </c>
      <c r="D72" s="59" t="s">
        <v>9</v>
      </c>
      <c r="E72" s="59" t="s">
        <v>26</v>
      </c>
      <c r="F72" s="59" t="s">
        <v>164</v>
      </c>
      <c r="G72" s="59" t="s">
        <v>158</v>
      </c>
      <c r="H72" s="58">
        <v>120</v>
      </c>
      <c r="I72" s="62">
        <f>'4 Вед. структура'!X30+'4 Вед. структура'!X24</f>
        <v>2863865.4899594998</v>
      </c>
      <c r="J72" s="62">
        <f>'4 Вед. структура'!Y30+'4 Вед. структура'!Y24</f>
        <v>0</v>
      </c>
      <c r="K72" s="62">
        <f>'4 Вед. структура'!Z30+'4 Вед. структура'!Z24</f>
        <v>2863865.4899594998</v>
      </c>
      <c r="L72" s="62">
        <f>'4 Вед. структура'!AA30+'4 Вед. структура'!AA24</f>
        <v>0</v>
      </c>
      <c r="M72" s="62">
        <f>'4 Вед. структура'!AB30+'4 Вед. структура'!AB24</f>
        <v>2863865.4899594998</v>
      </c>
      <c r="N72" s="62">
        <f>'4 Вед. структура'!AC30+'4 Вед. структура'!AC24</f>
        <v>0</v>
      </c>
    </row>
    <row r="73" spans="1:14" s="91" customFormat="1" ht="37.5" x14ac:dyDescent="0.2">
      <c r="A73" s="89" t="s">
        <v>168</v>
      </c>
      <c r="B73" s="59" t="s">
        <v>12</v>
      </c>
      <c r="C73" s="90" t="s">
        <v>160</v>
      </c>
      <c r="D73" s="59" t="s">
        <v>9</v>
      </c>
      <c r="E73" s="59" t="s">
        <v>26</v>
      </c>
      <c r="F73" s="59" t="s">
        <v>164</v>
      </c>
      <c r="G73" s="59" t="s">
        <v>158</v>
      </c>
      <c r="H73" s="58">
        <v>200</v>
      </c>
      <c r="I73" s="62">
        <f>I74</f>
        <v>319434.5100405002</v>
      </c>
      <c r="J73" s="62">
        <f t="shared" ref="J73:N73" si="32">J74</f>
        <v>0</v>
      </c>
      <c r="K73" s="62">
        <f t="shared" si="32"/>
        <v>319434.5100405002</v>
      </c>
      <c r="L73" s="62">
        <f t="shared" si="32"/>
        <v>0</v>
      </c>
      <c r="M73" s="62">
        <f t="shared" si="32"/>
        <v>319434.5100405002</v>
      </c>
      <c r="N73" s="62">
        <f t="shared" si="32"/>
        <v>0</v>
      </c>
    </row>
    <row r="74" spans="1:14" s="91" customFormat="1" ht="56.25" x14ac:dyDescent="0.2">
      <c r="A74" s="89" t="s">
        <v>169</v>
      </c>
      <c r="B74" s="59" t="s">
        <v>12</v>
      </c>
      <c r="C74" s="90" t="s">
        <v>160</v>
      </c>
      <c r="D74" s="59" t="s">
        <v>9</v>
      </c>
      <c r="E74" s="59" t="s">
        <v>26</v>
      </c>
      <c r="F74" s="59" t="s">
        <v>164</v>
      </c>
      <c r="G74" s="59" t="s">
        <v>158</v>
      </c>
      <c r="H74" s="58">
        <v>240</v>
      </c>
      <c r="I74" s="62">
        <f>'4 Вед. структура'!X32</f>
        <v>319434.5100405002</v>
      </c>
      <c r="J74" s="62">
        <f>'4 Вед. структура'!Y32</f>
        <v>0</v>
      </c>
      <c r="K74" s="62">
        <f>'4 Вед. структура'!Z32</f>
        <v>319434.5100405002</v>
      </c>
      <c r="L74" s="62">
        <f>'4 Вед. структура'!AA32</f>
        <v>0</v>
      </c>
      <c r="M74" s="62">
        <f>'4 Вед. структура'!AB32</f>
        <v>319434.5100405002</v>
      </c>
      <c r="N74" s="62">
        <f>'4 Вед. структура'!AC32</f>
        <v>0</v>
      </c>
    </row>
    <row r="75" spans="1:14" s="91" customFormat="1" ht="93.75" x14ac:dyDescent="0.2">
      <c r="A75" s="61" t="s">
        <v>195</v>
      </c>
      <c r="B75" s="59" t="s">
        <v>12</v>
      </c>
      <c r="C75" s="90" t="s">
        <v>160</v>
      </c>
      <c r="D75" s="59" t="s">
        <v>9</v>
      </c>
      <c r="E75" s="59" t="s">
        <v>160</v>
      </c>
      <c r="F75" s="59" t="s">
        <v>196</v>
      </c>
      <c r="G75" s="59" t="s">
        <v>26</v>
      </c>
      <c r="H75" s="58"/>
      <c r="I75" s="62">
        <f>I76</f>
        <v>177008</v>
      </c>
      <c r="J75" s="62">
        <f t="shared" ref="J75:N76" si="33">J76</f>
        <v>177008</v>
      </c>
      <c r="K75" s="62">
        <f t="shared" si="33"/>
        <v>177008</v>
      </c>
      <c r="L75" s="62">
        <f t="shared" si="33"/>
        <v>177008</v>
      </c>
      <c r="M75" s="62">
        <f t="shared" si="33"/>
        <v>177008</v>
      </c>
      <c r="N75" s="62">
        <f t="shared" si="33"/>
        <v>177008</v>
      </c>
    </row>
    <row r="76" spans="1:14" s="91" customFormat="1" ht="93.75" x14ac:dyDescent="0.2">
      <c r="A76" s="57" t="s">
        <v>165</v>
      </c>
      <c r="B76" s="59" t="s">
        <v>12</v>
      </c>
      <c r="C76" s="90" t="s">
        <v>160</v>
      </c>
      <c r="D76" s="59" t="s">
        <v>9</v>
      </c>
      <c r="E76" s="59" t="s">
        <v>160</v>
      </c>
      <c r="F76" s="59" t="s">
        <v>196</v>
      </c>
      <c r="G76" s="59" t="s">
        <v>26</v>
      </c>
      <c r="H76" s="58">
        <v>100</v>
      </c>
      <c r="I76" s="62">
        <f>I77</f>
        <v>177008</v>
      </c>
      <c r="J76" s="62">
        <f t="shared" si="33"/>
        <v>177008</v>
      </c>
      <c r="K76" s="62">
        <f t="shared" si="33"/>
        <v>177008</v>
      </c>
      <c r="L76" s="62">
        <f t="shared" si="33"/>
        <v>177008</v>
      </c>
      <c r="M76" s="62">
        <f t="shared" si="33"/>
        <v>177008</v>
      </c>
      <c r="N76" s="62">
        <f t="shared" si="33"/>
        <v>177008</v>
      </c>
    </row>
    <row r="77" spans="1:14" s="91" customFormat="1" ht="37.5" x14ac:dyDescent="0.2">
      <c r="A77" s="61" t="s">
        <v>166</v>
      </c>
      <c r="B77" s="59" t="s">
        <v>12</v>
      </c>
      <c r="C77" s="90" t="s">
        <v>160</v>
      </c>
      <c r="D77" s="59" t="s">
        <v>9</v>
      </c>
      <c r="E77" s="59" t="s">
        <v>160</v>
      </c>
      <c r="F77" s="59" t="s">
        <v>196</v>
      </c>
      <c r="G77" s="59" t="s">
        <v>26</v>
      </c>
      <c r="H77" s="58">
        <v>120</v>
      </c>
      <c r="I77" s="62">
        <f>'4 Вед. структура'!X74</f>
        <v>177008</v>
      </c>
      <c r="J77" s="62">
        <f>'4 Вед. структура'!Y74</f>
        <v>177008</v>
      </c>
      <c r="K77" s="62">
        <f>'4 Вед. структура'!Z74</f>
        <v>177008</v>
      </c>
      <c r="L77" s="62">
        <f>'4 Вед. структура'!AA74</f>
        <v>177008</v>
      </c>
      <c r="M77" s="62">
        <f>'4 Вед. структура'!AB74</f>
        <v>177008</v>
      </c>
      <c r="N77" s="62">
        <f>'4 Вед. структура'!AC74</f>
        <v>177008</v>
      </c>
    </row>
    <row r="78" spans="1:14" ht="93.75" x14ac:dyDescent="0.2">
      <c r="A78" s="137" t="s">
        <v>282</v>
      </c>
      <c r="B78" s="86" t="s">
        <v>12</v>
      </c>
      <c r="C78" s="86" t="s">
        <v>170</v>
      </c>
      <c r="D78" s="86"/>
      <c r="E78" s="86"/>
      <c r="F78" s="86"/>
      <c r="G78" s="86"/>
      <c r="H78" s="86"/>
      <c r="I78" s="140">
        <f>I79+I83+I90</f>
        <v>550000</v>
      </c>
      <c r="J78" s="140">
        <f t="shared" ref="J78:N78" si="34">J79+J83+J90</f>
        <v>0</v>
      </c>
      <c r="K78" s="140">
        <f t="shared" si="34"/>
        <v>650000</v>
      </c>
      <c r="L78" s="140">
        <f t="shared" si="34"/>
        <v>0</v>
      </c>
      <c r="M78" s="140">
        <f t="shared" si="34"/>
        <v>550000</v>
      </c>
      <c r="N78" s="140">
        <f t="shared" si="34"/>
        <v>0</v>
      </c>
    </row>
    <row r="79" spans="1:14" s="91" customFormat="1" ht="18.75" x14ac:dyDescent="0.2">
      <c r="A79" s="61" t="s">
        <v>219</v>
      </c>
      <c r="B79" s="59" t="s">
        <v>12</v>
      </c>
      <c r="C79" s="59" t="s">
        <v>170</v>
      </c>
      <c r="D79" s="59" t="s">
        <v>9</v>
      </c>
      <c r="E79" s="90"/>
      <c r="F79" s="90"/>
      <c r="G79" s="90"/>
      <c r="H79" s="90"/>
      <c r="I79" s="60">
        <f t="shared" ref="I79:N81" si="35">I80</f>
        <v>300000</v>
      </c>
      <c r="J79" s="60">
        <f t="shared" si="35"/>
        <v>0</v>
      </c>
      <c r="K79" s="60">
        <f t="shared" si="35"/>
        <v>400000</v>
      </c>
      <c r="L79" s="60">
        <f t="shared" si="35"/>
        <v>0</v>
      </c>
      <c r="M79" s="60">
        <f t="shared" si="35"/>
        <v>300000</v>
      </c>
      <c r="N79" s="60">
        <f t="shared" si="35"/>
        <v>0</v>
      </c>
    </row>
    <row r="80" spans="1:14" ht="37.5" x14ac:dyDescent="0.2">
      <c r="A80" s="61" t="s">
        <v>220</v>
      </c>
      <c r="B80" s="59" t="s">
        <v>12</v>
      </c>
      <c r="C80" s="59" t="s">
        <v>170</v>
      </c>
      <c r="D80" s="59" t="s">
        <v>9</v>
      </c>
      <c r="E80" s="59" t="s">
        <v>26</v>
      </c>
      <c r="F80" s="59" t="s">
        <v>27</v>
      </c>
      <c r="G80" s="59" t="s">
        <v>158</v>
      </c>
      <c r="H80" s="58"/>
      <c r="I80" s="60">
        <f t="shared" si="35"/>
        <v>300000</v>
      </c>
      <c r="J80" s="60">
        <f t="shared" si="35"/>
        <v>0</v>
      </c>
      <c r="K80" s="60">
        <f t="shared" si="35"/>
        <v>400000</v>
      </c>
      <c r="L80" s="60">
        <f t="shared" si="35"/>
        <v>0</v>
      </c>
      <c r="M80" s="60">
        <f t="shared" si="35"/>
        <v>300000</v>
      </c>
      <c r="N80" s="60">
        <f t="shared" si="35"/>
        <v>0</v>
      </c>
    </row>
    <row r="81" spans="1:14" ht="37.5" x14ac:dyDescent="0.2">
      <c r="A81" s="57" t="s">
        <v>168</v>
      </c>
      <c r="B81" s="59" t="s">
        <v>12</v>
      </c>
      <c r="C81" s="59" t="s">
        <v>170</v>
      </c>
      <c r="D81" s="59" t="s">
        <v>9</v>
      </c>
      <c r="E81" s="59" t="s">
        <v>26</v>
      </c>
      <c r="F81" s="59" t="s">
        <v>27</v>
      </c>
      <c r="G81" s="59" t="s">
        <v>158</v>
      </c>
      <c r="H81" s="58">
        <v>200</v>
      </c>
      <c r="I81" s="60">
        <f>I82</f>
        <v>300000</v>
      </c>
      <c r="J81" s="60">
        <f t="shared" si="35"/>
        <v>0</v>
      </c>
      <c r="K81" s="60">
        <f t="shared" si="35"/>
        <v>400000</v>
      </c>
      <c r="L81" s="60">
        <f t="shared" si="35"/>
        <v>0</v>
      </c>
      <c r="M81" s="60">
        <f t="shared" si="35"/>
        <v>300000</v>
      </c>
      <c r="N81" s="60">
        <f t="shared" si="35"/>
        <v>0</v>
      </c>
    </row>
    <row r="82" spans="1:14" ht="56.25" x14ac:dyDescent="0.2">
      <c r="A82" s="61" t="s">
        <v>169</v>
      </c>
      <c r="B82" s="59" t="s">
        <v>12</v>
      </c>
      <c r="C82" s="59" t="s">
        <v>170</v>
      </c>
      <c r="D82" s="59" t="s">
        <v>9</v>
      </c>
      <c r="E82" s="59" t="s">
        <v>26</v>
      </c>
      <c r="F82" s="59" t="s">
        <v>27</v>
      </c>
      <c r="G82" s="59" t="s">
        <v>158</v>
      </c>
      <c r="H82" s="58">
        <v>240</v>
      </c>
      <c r="I82" s="60">
        <f>'4 Вед. структура'!X146</f>
        <v>300000</v>
      </c>
      <c r="J82" s="60">
        <f>'4 Вед. структура'!Y146</f>
        <v>0</v>
      </c>
      <c r="K82" s="60">
        <f>'4 Вед. структура'!Z146</f>
        <v>400000</v>
      </c>
      <c r="L82" s="60">
        <f>'4 Вед. структура'!AA146</f>
        <v>0</v>
      </c>
      <c r="M82" s="60">
        <f>'4 Вед. структура'!AB146</f>
        <v>300000</v>
      </c>
      <c r="N82" s="60">
        <f>'4 Вед. структура'!AC146</f>
        <v>0</v>
      </c>
    </row>
    <row r="83" spans="1:14" ht="37.5" x14ac:dyDescent="0.2">
      <c r="A83" s="61" t="s">
        <v>221</v>
      </c>
      <c r="B83" s="59" t="s">
        <v>12</v>
      </c>
      <c r="C83" s="59" t="s">
        <v>170</v>
      </c>
      <c r="D83" s="59" t="s">
        <v>19</v>
      </c>
      <c r="E83" s="59"/>
      <c r="F83" s="59"/>
      <c r="G83" s="59"/>
      <c r="H83" s="58"/>
      <c r="I83" s="60">
        <f>I84+I87</f>
        <v>200000</v>
      </c>
      <c r="J83" s="60">
        <f t="shared" ref="J83:N83" si="36">J84+J87</f>
        <v>0</v>
      </c>
      <c r="K83" s="60">
        <f t="shared" si="36"/>
        <v>200000</v>
      </c>
      <c r="L83" s="60">
        <f t="shared" si="36"/>
        <v>0</v>
      </c>
      <c r="M83" s="60">
        <f t="shared" si="36"/>
        <v>200000</v>
      </c>
      <c r="N83" s="60">
        <f t="shared" si="36"/>
        <v>0</v>
      </c>
    </row>
    <row r="84" spans="1:14" ht="37.5" x14ac:dyDescent="0.2">
      <c r="A84" s="61" t="s">
        <v>222</v>
      </c>
      <c r="B84" s="59" t="s">
        <v>12</v>
      </c>
      <c r="C84" s="59" t="s">
        <v>170</v>
      </c>
      <c r="D84" s="59" t="s">
        <v>19</v>
      </c>
      <c r="E84" s="59" t="s">
        <v>26</v>
      </c>
      <c r="F84" s="59" t="s">
        <v>27</v>
      </c>
      <c r="G84" s="59" t="s">
        <v>158</v>
      </c>
      <c r="H84" s="58"/>
      <c r="I84" s="60">
        <f>I85</f>
        <v>200000</v>
      </c>
      <c r="J84" s="60">
        <f t="shared" ref="J84:N85" si="37">J85</f>
        <v>0</v>
      </c>
      <c r="K84" s="60">
        <f t="shared" si="37"/>
        <v>200000</v>
      </c>
      <c r="L84" s="60">
        <f t="shared" si="37"/>
        <v>0</v>
      </c>
      <c r="M84" s="60">
        <f t="shared" si="37"/>
        <v>200000</v>
      </c>
      <c r="N84" s="60">
        <f t="shared" si="37"/>
        <v>0</v>
      </c>
    </row>
    <row r="85" spans="1:14" ht="37.5" x14ac:dyDescent="0.2">
      <c r="A85" s="57" t="s">
        <v>168</v>
      </c>
      <c r="B85" s="59" t="s">
        <v>12</v>
      </c>
      <c r="C85" s="59" t="s">
        <v>170</v>
      </c>
      <c r="D85" s="59" t="s">
        <v>19</v>
      </c>
      <c r="E85" s="59" t="s">
        <v>26</v>
      </c>
      <c r="F85" s="59" t="s">
        <v>27</v>
      </c>
      <c r="G85" s="59" t="s">
        <v>158</v>
      </c>
      <c r="H85" s="58">
        <v>200</v>
      </c>
      <c r="I85" s="60">
        <f>I86</f>
        <v>200000</v>
      </c>
      <c r="J85" s="60">
        <f t="shared" si="37"/>
        <v>0</v>
      </c>
      <c r="K85" s="60">
        <f t="shared" si="37"/>
        <v>200000</v>
      </c>
      <c r="L85" s="60">
        <f t="shared" si="37"/>
        <v>0</v>
      </c>
      <c r="M85" s="60">
        <f t="shared" si="37"/>
        <v>200000</v>
      </c>
      <c r="N85" s="60">
        <f t="shared" si="37"/>
        <v>0</v>
      </c>
    </row>
    <row r="86" spans="1:14" ht="56.25" x14ac:dyDescent="0.2">
      <c r="A86" s="61" t="s">
        <v>169</v>
      </c>
      <c r="B86" s="59" t="s">
        <v>12</v>
      </c>
      <c r="C86" s="59" t="s">
        <v>170</v>
      </c>
      <c r="D86" s="59" t="s">
        <v>19</v>
      </c>
      <c r="E86" s="59" t="s">
        <v>26</v>
      </c>
      <c r="F86" s="59" t="s">
        <v>27</v>
      </c>
      <c r="G86" s="59" t="s">
        <v>158</v>
      </c>
      <c r="H86" s="58">
        <v>240</v>
      </c>
      <c r="I86" s="60">
        <f>'4 Вед. структура'!X154</f>
        <v>200000</v>
      </c>
      <c r="J86" s="60">
        <f>'4 Вед. структура'!Y154</f>
        <v>0</v>
      </c>
      <c r="K86" s="60">
        <f>'4 Вед. структура'!Z154</f>
        <v>200000</v>
      </c>
      <c r="L86" s="60">
        <f>'4 Вед. структура'!AA154</f>
        <v>0</v>
      </c>
      <c r="M86" s="60">
        <f>'4 Вед. структура'!AB154</f>
        <v>200000</v>
      </c>
      <c r="N86" s="60">
        <f>'4 Вед. структура'!AC154</f>
        <v>0</v>
      </c>
    </row>
    <row r="87" spans="1:14" ht="56.25" hidden="1" x14ac:dyDescent="0.2">
      <c r="A87" s="61" t="s">
        <v>223</v>
      </c>
      <c r="B87" s="59" t="s">
        <v>12</v>
      </c>
      <c r="C87" s="59" t="s">
        <v>170</v>
      </c>
      <c r="D87" s="59" t="s">
        <v>19</v>
      </c>
      <c r="E87" s="64" t="s">
        <v>26</v>
      </c>
      <c r="F87" s="64" t="s">
        <v>186</v>
      </c>
      <c r="G87" s="64" t="s">
        <v>158</v>
      </c>
      <c r="H87" s="65"/>
      <c r="I87" s="60">
        <f>I88</f>
        <v>0</v>
      </c>
      <c r="J87" s="60">
        <f t="shared" ref="J87:N88" si="38">J88</f>
        <v>0</v>
      </c>
      <c r="K87" s="60">
        <f t="shared" si="38"/>
        <v>0</v>
      </c>
      <c r="L87" s="60">
        <f t="shared" si="38"/>
        <v>0</v>
      </c>
      <c r="M87" s="60">
        <f t="shared" si="38"/>
        <v>0</v>
      </c>
      <c r="N87" s="60">
        <f t="shared" si="38"/>
        <v>0</v>
      </c>
    </row>
    <row r="88" spans="1:14" ht="37.5" hidden="1" x14ac:dyDescent="0.2">
      <c r="A88" s="57" t="s">
        <v>168</v>
      </c>
      <c r="B88" s="59" t="s">
        <v>12</v>
      </c>
      <c r="C88" s="59" t="s">
        <v>170</v>
      </c>
      <c r="D88" s="59" t="s">
        <v>19</v>
      </c>
      <c r="E88" s="64" t="s">
        <v>26</v>
      </c>
      <c r="F88" s="64" t="s">
        <v>186</v>
      </c>
      <c r="G88" s="64" t="s">
        <v>158</v>
      </c>
      <c r="H88" s="65">
        <v>200</v>
      </c>
      <c r="I88" s="60">
        <f>I89</f>
        <v>0</v>
      </c>
      <c r="J88" s="60">
        <f t="shared" si="38"/>
        <v>0</v>
      </c>
      <c r="K88" s="60">
        <f t="shared" si="38"/>
        <v>0</v>
      </c>
      <c r="L88" s="60">
        <f t="shared" si="38"/>
        <v>0</v>
      </c>
      <c r="M88" s="60">
        <f t="shared" si="38"/>
        <v>0</v>
      </c>
      <c r="N88" s="60">
        <f t="shared" si="38"/>
        <v>0</v>
      </c>
    </row>
    <row r="89" spans="1:14" ht="56.25" hidden="1" x14ac:dyDescent="0.2">
      <c r="A89" s="61" t="s">
        <v>169</v>
      </c>
      <c r="B89" s="59" t="s">
        <v>12</v>
      </c>
      <c r="C89" s="59" t="s">
        <v>170</v>
      </c>
      <c r="D89" s="59" t="s">
        <v>19</v>
      </c>
      <c r="E89" s="64" t="s">
        <v>26</v>
      </c>
      <c r="F89" s="64" t="s">
        <v>186</v>
      </c>
      <c r="G89" s="64" t="s">
        <v>158</v>
      </c>
      <c r="H89" s="65">
        <v>240</v>
      </c>
      <c r="I89" s="60">
        <f>'4 Вед. структура'!X157</f>
        <v>0</v>
      </c>
      <c r="J89" s="60">
        <f>'4 Вед. структура'!Y157</f>
        <v>0</v>
      </c>
      <c r="K89" s="60">
        <f>'4 Вед. структура'!Z157</f>
        <v>0</v>
      </c>
      <c r="L89" s="60">
        <f>'4 Вед. структура'!AA157</f>
        <v>0</v>
      </c>
      <c r="M89" s="60">
        <f>'4 Вед. структура'!AB157</f>
        <v>0</v>
      </c>
      <c r="N89" s="60">
        <f>'4 Вед. структура'!AC157</f>
        <v>0</v>
      </c>
    </row>
    <row r="90" spans="1:14" ht="37.5" x14ac:dyDescent="0.2">
      <c r="A90" s="61" t="s">
        <v>216</v>
      </c>
      <c r="B90" s="59" t="s">
        <v>12</v>
      </c>
      <c r="C90" s="59" t="s">
        <v>170</v>
      </c>
      <c r="D90" s="59" t="s">
        <v>29</v>
      </c>
      <c r="E90" s="59"/>
      <c r="F90" s="59"/>
      <c r="G90" s="59"/>
      <c r="H90" s="58"/>
      <c r="I90" s="60">
        <f t="shared" ref="I90:N92" si="39">I91</f>
        <v>50000</v>
      </c>
      <c r="J90" s="60">
        <f t="shared" si="39"/>
        <v>0</v>
      </c>
      <c r="K90" s="60">
        <f t="shared" si="39"/>
        <v>50000</v>
      </c>
      <c r="L90" s="60">
        <f t="shared" si="39"/>
        <v>0</v>
      </c>
      <c r="M90" s="60">
        <f t="shared" si="39"/>
        <v>50000</v>
      </c>
      <c r="N90" s="60">
        <f t="shared" si="39"/>
        <v>0</v>
      </c>
    </row>
    <row r="91" spans="1:14" ht="18.75" x14ac:dyDescent="0.2">
      <c r="A91" s="63" t="s">
        <v>217</v>
      </c>
      <c r="B91" s="59" t="s">
        <v>12</v>
      </c>
      <c r="C91" s="59" t="s">
        <v>170</v>
      </c>
      <c r="D91" s="59" t="s">
        <v>29</v>
      </c>
      <c r="E91" s="59" t="s">
        <v>26</v>
      </c>
      <c r="F91" s="59" t="s">
        <v>27</v>
      </c>
      <c r="G91" s="59" t="s">
        <v>158</v>
      </c>
      <c r="H91" s="58"/>
      <c r="I91" s="60">
        <f>I92</f>
        <v>50000</v>
      </c>
      <c r="J91" s="60">
        <f t="shared" si="39"/>
        <v>0</v>
      </c>
      <c r="K91" s="60">
        <f t="shared" si="39"/>
        <v>50000</v>
      </c>
      <c r="L91" s="60">
        <f t="shared" si="39"/>
        <v>0</v>
      </c>
      <c r="M91" s="60">
        <f t="shared" si="39"/>
        <v>50000</v>
      </c>
      <c r="N91" s="60">
        <f t="shared" si="39"/>
        <v>0</v>
      </c>
    </row>
    <row r="92" spans="1:14" ht="37.5" x14ac:dyDescent="0.2">
      <c r="A92" s="57" t="s">
        <v>168</v>
      </c>
      <c r="B92" s="59" t="s">
        <v>12</v>
      </c>
      <c r="C92" s="59" t="s">
        <v>170</v>
      </c>
      <c r="D92" s="59" t="s">
        <v>29</v>
      </c>
      <c r="E92" s="59" t="s">
        <v>26</v>
      </c>
      <c r="F92" s="59" t="s">
        <v>27</v>
      </c>
      <c r="G92" s="59" t="s">
        <v>158</v>
      </c>
      <c r="H92" s="58">
        <v>200</v>
      </c>
      <c r="I92" s="60">
        <f>I93</f>
        <v>50000</v>
      </c>
      <c r="J92" s="60">
        <f t="shared" si="39"/>
        <v>0</v>
      </c>
      <c r="K92" s="60">
        <f t="shared" si="39"/>
        <v>50000</v>
      </c>
      <c r="L92" s="60">
        <f t="shared" si="39"/>
        <v>0</v>
      </c>
      <c r="M92" s="60">
        <f t="shared" si="39"/>
        <v>50000</v>
      </c>
      <c r="N92" s="60">
        <f t="shared" si="39"/>
        <v>0</v>
      </c>
    </row>
    <row r="93" spans="1:14" ht="56.25" x14ac:dyDescent="0.2">
      <c r="A93" s="61" t="s">
        <v>169</v>
      </c>
      <c r="B93" s="59" t="s">
        <v>12</v>
      </c>
      <c r="C93" s="59" t="s">
        <v>170</v>
      </c>
      <c r="D93" s="59" t="s">
        <v>29</v>
      </c>
      <c r="E93" s="59" t="s">
        <v>26</v>
      </c>
      <c r="F93" s="59" t="s">
        <v>27</v>
      </c>
      <c r="G93" s="59" t="s">
        <v>158</v>
      </c>
      <c r="H93" s="58">
        <v>240</v>
      </c>
      <c r="I93" s="60">
        <f>'4 Вед. структура'!X134</f>
        <v>50000</v>
      </c>
      <c r="J93" s="60">
        <f>'4 Вед. структура'!Y134</f>
        <v>0</v>
      </c>
      <c r="K93" s="60">
        <f>'4 Вед. структура'!Z134</f>
        <v>50000</v>
      </c>
      <c r="L93" s="60">
        <f>'4 Вед. структура'!AA134</f>
        <v>0</v>
      </c>
      <c r="M93" s="60">
        <f>'4 Вед. структура'!AB134</f>
        <v>50000</v>
      </c>
      <c r="N93" s="60">
        <f>'4 Вед. структура'!AC134</f>
        <v>0</v>
      </c>
    </row>
    <row r="94" spans="1:14" s="94" customFormat="1" ht="18" customHeight="1" x14ac:dyDescent="0.3">
      <c r="A94" s="191" t="s">
        <v>143</v>
      </c>
      <c r="B94" s="93"/>
      <c r="C94" s="192"/>
      <c r="D94" s="192"/>
      <c r="E94" s="192"/>
      <c r="F94" s="192"/>
      <c r="G94" s="192"/>
      <c r="H94" s="193"/>
      <c r="I94" s="194">
        <f>I78+I45+I38+I31+I21</f>
        <v>12448442.459999999</v>
      </c>
      <c r="J94" s="194">
        <f t="shared" ref="J94:N94" si="40">J78+J45+J38+J31+J21</f>
        <v>918792.46</v>
      </c>
      <c r="K94" s="194">
        <f t="shared" si="40"/>
        <v>12686222.189999999</v>
      </c>
      <c r="L94" s="194">
        <f t="shared" si="40"/>
        <v>734339.94</v>
      </c>
      <c r="M94" s="194">
        <f t="shared" si="40"/>
        <v>13042719.199999999</v>
      </c>
      <c r="N94" s="194">
        <f t="shared" si="40"/>
        <v>680578.61</v>
      </c>
    </row>
    <row r="95" spans="1:14" s="200" customFormat="1" ht="18.75" hidden="1" x14ac:dyDescent="0.3">
      <c r="A95" s="195" t="s">
        <v>272</v>
      </c>
      <c r="B95" s="196"/>
      <c r="C95" s="197"/>
      <c r="D95" s="197"/>
      <c r="E95" s="197"/>
      <c r="F95" s="197"/>
      <c r="G95" s="197"/>
      <c r="H95" s="198"/>
      <c r="I95" s="199">
        <v>0</v>
      </c>
      <c r="J95" s="199">
        <v>0</v>
      </c>
      <c r="K95" s="199">
        <f>'4 Вед. структура'!Z159</f>
        <v>325287.74846153846</v>
      </c>
      <c r="L95" s="199">
        <v>0</v>
      </c>
      <c r="M95" s="199">
        <f>'4 Вед. структура'!AB159</f>
        <v>686458.90526315779</v>
      </c>
      <c r="N95" s="199">
        <v>0</v>
      </c>
    </row>
    <row r="96" spans="1:14" s="206" customFormat="1" ht="18.75" hidden="1" x14ac:dyDescent="0.3">
      <c r="A96" s="201" t="s">
        <v>273</v>
      </c>
      <c r="B96" s="202"/>
      <c r="C96" s="203"/>
      <c r="D96" s="203"/>
      <c r="E96" s="203"/>
      <c r="F96" s="203"/>
      <c r="G96" s="203"/>
      <c r="H96" s="204"/>
      <c r="I96" s="205">
        <f>I94+I95</f>
        <v>12448442.459999999</v>
      </c>
      <c r="J96" s="205">
        <f t="shared" ref="J96:N96" si="41">J94+J95</f>
        <v>918792.46</v>
      </c>
      <c r="K96" s="205">
        <f t="shared" si="41"/>
        <v>13011509.938461538</v>
      </c>
      <c r="L96" s="205">
        <f t="shared" si="41"/>
        <v>734339.94</v>
      </c>
      <c r="M96" s="205">
        <f t="shared" si="41"/>
        <v>13729178.105263157</v>
      </c>
      <c r="N96" s="205">
        <f t="shared" si="41"/>
        <v>680578.61</v>
      </c>
    </row>
    <row r="97" spans="1:14" ht="22.5" customHeight="1" x14ac:dyDescent="0.2">
      <c r="A97" s="67" t="s">
        <v>265</v>
      </c>
      <c r="I97" s="144">
        <f>I94-'4 Вед. структура'!X158</f>
        <v>0</v>
      </c>
      <c r="J97" s="144">
        <f>J94-'4 Вед. структура'!Y158</f>
        <v>0</v>
      </c>
      <c r="K97" s="144">
        <f>K94-'4 Вед. структура'!Z158</f>
        <v>0</v>
      </c>
      <c r="L97" s="144">
        <f>L94-'4 Вед. структура'!AA158</f>
        <v>0</v>
      </c>
      <c r="M97" s="144">
        <f>M94-'4 Вед. структура'!AB158</f>
        <v>0</v>
      </c>
      <c r="N97" s="144">
        <f>N94-'4 Вед. структура'!AC158</f>
        <v>0</v>
      </c>
    </row>
  </sheetData>
  <mergeCells count="19">
    <mergeCell ref="B19:G19"/>
    <mergeCell ref="M16:N16"/>
    <mergeCell ref="M17:N17"/>
    <mergeCell ref="K1:L1"/>
    <mergeCell ref="K16:L16"/>
    <mergeCell ref="K17:L17"/>
    <mergeCell ref="I1:J1"/>
    <mergeCell ref="I2:J2"/>
    <mergeCell ref="A1:A7"/>
    <mergeCell ref="B18:G18"/>
    <mergeCell ref="A16:A18"/>
    <mergeCell ref="I16:J16"/>
    <mergeCell ref="B16:H17"/>
    <mergeCell ref="I17:J17"/>
    <mergeCell ref="A9:N9"/>
    <mergeCell ref="A10:N10"/>
    <mergeCell ref="A11:N11"/>
    <mergeCell ref="A12:N12"/>
    <mergeCell ref="A13:N13"/>
  </mergeCells>
  <phoneticPr fontId="11" type="noConversion"/>
  <pageMargins left="0.39370078740157483" right="0" top="0.59055118110236227" bottom="0.59055118110236227" header="0.51181102362204722" footer="0.51181102362204722"/>
  <pageSetup paperSize="9" scale="50" firstPageNumber="0" fitToHeight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70" zoomScaleNormal="70" zoomScaleSheetLayoutView="70" workbookViewId="0">
      <selection activeCell="L7" sqref="L7"/>
    </sheetView>
  </sheetViews>
  <sheetFormatPr defaultColWidth="9.28515625" defaultRowHeight="12.75" x14ac:dyDescent="0.2"/>
  <cols>
    <col min="1" max="1" width="0.42578125" style="379" customWidth="1"/>
    <col min="2" max="2" width="5.5703125" style="379" customWidth="1"/>
    <col min="3" max="3" width="46.5703125" style="379" customWidth="1"/>
    <col min="4" max="4" width="11" style="379" customWidth="1"/>
    <col min="5" max="5" width="5.42578125" style="379" customWidth="1"/>
    <col min="6" max="6" width="6.140625" style="379" customWidth="1"/>
    <col min="7" max="12" width="18.7109375" style="379" customWidth="1"/>
    <col min="13" max="13" width="1.5703125" style="379" customWidth="1"/>
    <col min="14" max="100" width="9.140625" style="379" customWidth="1"/>
    <col min="101" max="16384" width="9.28515625" style="379"/>
  </cols>
  <sheetData>
    <row r="1" spans="1:13" ht="18.75" customHeight="1" x14ac:dyDescent="0.3">
      <c r="A1" s="405"/>
      <c r="B1" s="405"/>
      <c r="C1" s="405"/>
      <c r="D1" s="405"/>
      <c r="E1" s="408"/>
      <c r="F1" s="408"/>
      <c r="G1" s="408"/>
      <c r="H1" s="406"/>
      <c r="I1" s="406"/>
      <c r="J1" s="406"/>
      <c r="K1" s="406"/>
      <c r="L1" s="261" t="s">
        <v>58</v>
      </c>
      <c r="M1" s="406"/>
    </row>
    <row r="2" spans="1:13" ht="18.75" customHeight="1" x14ac:dyDescent="0.3">
      <c r="A2" s="405"/>
      <c r="B2" s="405"/>
      <c r="C2" s="405"/>
      <c r="D2" s="405"/>
      <c r="E2" s="408"/>
      <c r="F2" s="408"/>
      <c r="G2" s="408"/>
      <c r="H2" s="406"/>
      <c r="I2" s="406"/>
      <c r="J2" s="406"/>
      <c r="K2" s="406"/>
      <c r="L2" s="261" t="s">
        <v>35</v>
      </c>
      <c r="M2" s="380"/>
    </row>
    <row r="3" spans="1:13" ht="18.75" customHeight="1" x14ac:dyDescent="0.3">
      <c r="A3" s="405"/>
      <c r="B3" s="405"/>
      <c r="C3" s="405"/>
      <c r="D3" s="405"/>
      <c r="E3" s="408"/>
      <c r="F3" s="408"/>
      <c r="G3" s="408"/>
      <c r="H3" s="406"/>
      <c r="I3" s="406"/>
      <c r="J3" s="406"/>
      <c r="K3" s="406"/>
      <c r="L3" s="261" t="s">
        <v>36</v>
      </c>
      <c r="M3" s="380"/>
    </row>
    <row r="4" spans="1:13" ht="18.75" customHeight="1" x14ac:dyDescent="0.3">
      <c r="A4" s="405"/>
      <c r="B4" s="405"/>
      <c r="C4" s="405"/>
      <c r="D4" s="405"/>
      <c r="E4" s="408"/>
      <c r="F4" s="408"/>
      <c r="G4" s="408"/>
      <c r="H4" s="405"/>
      <c r="I4" s="405"/>
      <c r="J4" s="405"/>
      <c r="K4" s="405"/>
      <c r="L4" s="261" t="s">
        <v>303</v>
      </c>
      <c r="M4" s="380"/>
    </row>
    <row r="5" spans="1:13" ht="18.75" customHeight="1" x14ac:dyDescent="0.3">
      <c r="A5" s="405"/>
      <c r="B5" s="405"/>
      <c r="C5" s="405"/>
      <c r="D5" s="405"/>
      <c r="E5" s="408"/>
      <c r="F5" s="408"/>
      <c r="G5" s="408"/>
      <c r="H5" s="405"/>
      <c r="I5" s="405"/>
      <c r="J5" s="405"/>
      <c r="K5" s="405"/>
      <c r="L5" s="261" t="s">
        <v>286</v>
      </c>
      <c r="M5" s="380"/>
    </row>
    <row r="6" spans="1:13" ht="18.75" customHeight="1" x14ac:dyDescent="0.3">
      <c r="A6" s="405"/>
      <c r="B6" s="405"/>
      <c r="C6" s="405"/>
      <c r="D6" s="405"/>
      <c r="E6" s="408"/>
      <c r="F6" s="408"/>
      <c r="G6" s="408"/>
      <c r="H6" s="405"/>
      <c r="I6" s="405"/>
      <c r="J6" s="405"/>
      <c r="K6" s="405"/>
      <c r="L6" s="261" t="s">
        <v>313</v>
      </c>
      <c r="M6" s="380"/>
    </row>
    <row r="7" spans="1:13" ht="18.75" customHeight="1" x14ac:dyDescent="0.3">
      <c r="A7" s="405"/>
      <c r="B7" s="405"/>
      <c r="C7" s="405"/>
      <c r="D7" s="405"/>
      <c r="E7" s="408"/>
      <c r="F7" s="408"/>
      <c r="G7" s="408"/>
      <c r="H7" s="405"/>
      <c r="I7" s="405"/>
      <c r="J7" s="405"/>
      <c r="K7" s="405"/>
      <c r="L7" s="375" t="s">
        <v>385</v>
      </c>
      <c r="M7" s="380"/>
    </row>
    <row r="8" spans="1:13" ht="18.75" customHeight="1" x14ac:dyDescent="0.3">
      <c r="A8" s="405"/>
      <c r="B8" s="405"/>
      <c r="C8" s="405"/>
      <c r="D8" s="405"/>
      <c r="E8" s="408"/>
      <c r="F8" s="408"/>
      <c r="G8" s="408"/>
      <c r="H8" s="405"/>
      <c r="I8" s="405"/>
      <c r="J8" s="405"/>
      <c r="K8" s="405"/>
      <c r="L8" s="408"/>
      <c r="M8" s="380"/>
    </row>
    <row r="9" spans="1:13" ht="18.75" customHeight="1" x14ac:dyDescent="0.3">
      <c r="A9" s="405"/>
      <c r="B9" s="405"/>
      <c r="C9" s="405"/>
      <c r="D9" s="405"/>
      <c r="E9" s="408"/>
      <c r="F9" s="408"/>
      <c r="G9" s="408"/>
      <c r="H9" s="405"/>
      <c r="I9" s="405"/>
      <c r="J9" s="405"/>
      <c r="K9" s="405"/>
      <c r="L9" s="408"/>
      <c r="M9" s="380"/>
    </row>
    <row r="10" spans="1:13" ht="42" customHeight="1" x14ac:dyDescent="0.2">
      <c r="A10" s="407"/>
      <c r="B10" s="600" t="s">
        <v>368</v>
      </c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380"/>
    </row>
    <row r="11" spans="1:13" ht="18.75" customHeight="1" x14ac:dyDescent="0.3">
      <c r="A11" s="405"/>
      <c r="B11" s="405"/>
      <c r="C11" s="405"/>
      <c r="D11" s="405"/>
      <c r="E11" s="405"/>
      <c r="F11" s="405"/>
      <c r="G11" s="405"/>
      <c r="H11" s="406"/>
      <c r="I11" s="406"/>
      <c r="J11" s="406"/>
      <c r="K11" s="406"/>
      <c r="L11" s="406"/>
      <c r="M11" s="380"/>
    </row>
    <row r="12" spans="1:13" ht="49.5" customHeight="1" x14ac:dyDescent="0.3">
      <c r="A12" s="405"/>
      <c r="B12" s="601" t="s">
        <v>44</v>
      </c>
      <c r="C12" s="601" t="s">
        <v>365</v>
      </c>
      <c r="D12" s="602" t="s">
        <v>364</v>
      </c>
      <c r="E12" s="606"/>
      <c r="F12" s="607"/>
      <c r="G12" s="604" t="s">
        <v>113</v>
      </c>
      <c r="H12" s="604"/>
      <c r="I12" s="604"/>
      <c r="J12" s="604"/>
      <c r="K12" s="604"/>
      <c r="L12" s="604"/>
      <c r="M12" s="380"/>
    </row>
    <row r="13" spans="1:13" ht="49.5" customHeight="1" x14ac:dyDescent="0.3">
      <c r="A13" s="405"/>
      <c r="B13" s="601"/>
      <c r="C13" s="601"/>
      <c r="D13" s="608"/>
      <c r="E13" s="609"/>
      <c r="F13" s="610"/>
      <c r="G13" s="605" t="s">
        <v>45</v>
      </c>
      <c r="H13" s="605"/>
      <c r="I13" s="605" t="s">
        <v>261</v>
      </c>
      <c r="J13" s="605"/>
      <c r="K13" s="605" t="s">
        <v>262</v>
      </c>
      <c r="L13" s="605"/>
      <c r="M13" s="380"/>
    </row>
    <row r="14" spans="1:13" ht="144.75" customHeight="1" x14ac:dyDescent="0.3">
      <c r="A14" s="399"/>
      <c r="B14" s="602"/>
      <c r="C14" s="603"/>
      <c r="D14" s="404" t="s">
        <v>363</v>
      </c>
      <c r="E14" s="403" t="s">
        <v>362</v>
      </c>
      <c r="F14" s="403" t="s">
        <v>361</v>
      </c>
      <c r="G14" s="402" t="s">
        <v>116</v>
      </c>
      <c r="H14" s="402" t="s">
        <v>117</v>
      </c>
      <c r="I14" s="402" t="s">
        <v>116</v>
      </c>
      <c r="J14" s="402" t="s">
        <v>117</v>
      </c>
      <c r="K14" s="402" t="s">
        <v>116</v>
      </c>
      <c r="L14" s="402" t="s">
        <v>117</v>
      </c>
      <c r="M14" s="401" t="s">
        <v>360</v>
      </c>
    </row>
    <row r="15" spans="1:13" ht="18.75" customHeight="1" x14ac:dyDescent="0.3">
      <c r="A15" s="399"/>
      <c r="B15" s="400">
        <v>1</v>
      </c>
      <c r="C15" s="400">
        <v>2</v>
      </c>
      <c r="D15" s="400">
        <v>3</v>
      </c>
      <c r="E15" s="400">
        <v>4</v>
      </c>
      <c r="F15" s="400">
        <v>5</v>
      </c>
      <c r="G15" s="400">
        <v>6</v>
      </c>
      <c r="H15" s="400">
        <v>7</v>
      </c>
      <c r="I15" s="400">
        <v>8</v>
      </c>
      <c r="J15" s="400">
        <v>9</v>
      </c>
      <c r="K15" s="400">
        <v>10</v>
      </c>
      <c r="L15" s="400">
        <v>11</v>
      </c>
      <c r="M15" s="380"/>
    </row>
    <row r="16" spans="1:13" ht="18.75" x14ac:dyDescent="0.3">
      <c r="A16" s="399"/>
      <c r="B16" s="398"/>
      <c r="C16" s="397" t="s">
        <v>359</v>
      </c>
      <c r="D16" s="396"/>
      <c r="E16" s="395"/>
      <c r="F16" s="395"/>
      <c r="G16" s="394">
        <f>G17</f>
        <v>395000</v>
      </c>
      <c r="H16" s="394">
        <f t="shared" ref="H16:L16" si="0">H17</f>
        <v>0</v>
      </c>
      <c r="I16" s="394">
        <f t="shared" si="0"/>
        <v>304900</v>
      </c>
      <c r="J16" s="394">
        <f t="shared" si="0"/>
        <v>0</v>
      </c>
      <c r="K16" s="409">
        <f>K17</f>
        <v>0</v>
      </c>
      <c r="L16" s="411">
        <f t="shared" si="0"/>
        <v>0</v>
      </c>
      <c r="M16" s="380"/>
    </row>
    <row r="17" spans="1:13" ht="18.75" x14ac:dyDescent="0.3">
      <c r="A17" s="380"/>
      <c r="B17" s="392"/>
      <c r="C17" s="392" t="s">
        <v>358</v>
      </c>
      <c r="D17" s="392"/>
      <c r="E17" s="392"/>
      <c r="F17" s="392"/>
      <c r="G17" s="393">
        <f>G19</f>
        <v>395000</v>
      </c>
      <c r="H17" s="393">
        <f t="shared" ref="H17:L17" si="1">H19</f>
        <v>0</v>
      </c>
      <c r="I17" s="393">
        <f t="shared" si="1"/>
        <v>304900</v>
      </c>
      <c r="J17" s="393">
        <f t="shared" si="1"/>
        <v>0</v>
      </c>
      <c r="K17" s="410">
        <f>K19</f>
        <v>0</v>
      </c>
      <c r="L17" s="390">
        <f t="shared" si="1"/>
        <v>0</v>
      </c>
      <c r="M17" s="380"/>
    </row>
    <row r="18" spans="1:13" ht="18.75" x14ac:dyDescent="0.3">
      <c r="A18" s="380"/>
      <c r="B18" s="392"/>
      <c r="C18" s="392" t="s">
        <v>357</v>
      </c>
      <c r="D18" s="392"/>
      <c r="E18" s="392"/>
      <c r="F18" s="392"/>
      <c r="G18" s="391"/>
      <c r="H18" s="391"/>
      <c r="I18" s="391"/>
      <c r="J18" s="391"/>
      <c r="K18" s="391"/>
      <c r="L18" s="391"/>
      <c r="M18" s="380"/>
    </row>
    <row r="19" spans="1:13" ht="75" x14ac:dyDescent="0.3">
      <c r="A19" s="389"/>
      <c r="B19" s="384">
        <v>1</v>
      </c>
      <c r="C19" s="388" t="s">
        <v>34</v>
      </c>
      <c r="D19" s="383">
        <v>611</v>
      </c>
      <c r="E19" s="387"/>
      <c r="F19" s="387"/>
      <c r="G19" s="386">
        <f>G20</f>
        <v>395000</v>
      </c>
      <c r="H19" s="386"/>
      <c r="I19" s="386">
        <f t="shared" ref="I19:K20" si="2">I20</f>
        <v>304900</v>
      </c>
      <c r="J19" s="386"/>
      <c r="K19" s="386">
        <f t="shared" si="2"/>
        <v>0</v>
      </c>
      <c r="L19" s="386"/>
      <c r="M19" s="385"/>
    </row>
    <row r="20" spans="1:13" ht="37.5" x14ac:dyDescent="0.3">
      <c r="A20" s="389"/>
      <c r="B20" s="384"/>
      <c r="C20" s="388" t="s">
        <v>131</v>
      </c>
      <c r="D20" s="383">
        <v>611</v>
      </c>
      <c r="E20" s="387">
        <v>4</v>
      </c>
      <c r="F20" s="387">
        <v>9</v>
      </c>
      <c r="G20" s="386">
        <f>G21</f>
        <v>395000</v>
      </c>
      <c r="H20" s="386"/>
      <c r="I20" s="386">
        <f t="shared" si="2"/>
        <v>304900</v>
      </c>
      <c r="J20" s="386"/>
      <c r="K20" s="386">
        <f t="shared" si="2"/>
        <v>0</v>
      </c>
      <c r="L20" s="386"/>
      <c r="M20" s="385"/>
    </row>
    <row r="21" spans="1:13" ht="153.75" customHeight="1" x14ac:dyDescent="0.3">
      <c r="A21" s="389"/>
      <c r="B21" s="384" t="s">
        <v>356</v>
      </c>
      <c r="C21" s="388" t="s">
        <v>367</v>
      </c>
      <c r="D21" s="383">
        <v>611</v>
      </c>
      <c r="E21" s="387">
        <v>4</v>
      </c>
      <c r="F21" s="387">
        <v>9</v>
      </c>
      <c r="G21" s="386">
        <v>395000</v>
      </c>
      <c r="H21" s="386"/>
      <c r="I21" s="386">
        <v>304900</v>
      </c>
      <c r="J21" s="386"/>
      <c r="K21" s="386">
        <v>0</v>
      </c>
      <c r="L21" s="382"/>
      <c r="M21" s="385"/>
    </row>
    <row r="22" spans="1:13" x14ac:dyDescent="0.2">
      <c r="A22" s="380"/>
      <c r="B22" s="380"/>
      <c r="C22" s="380"/>
      <c r="D22" s="380"/>
      <c r="E22" s="380"/>
      <c r="F22" s="380"/>
      <c r="G22" s="380"/>
      <c r="H22" s="381"/>
      <c r="I22" s="381"/>
      <c r="J22" s="381"/>
      <c r="K22" s="381"/>
      <c r="L22" s="380"/>
      <c r="M22" s="380"/>
    </row>
    <row r="23" spans="1:13" x14ac:dyDescent="0.2">
      <c r="A23" s="380"/>
      <c r="B23" s="380"/>
      <c r="C23" s="380"/>
      <c r="D23" s="380"/>
      <c r="E23" s="380"/>
      <c r="F23" s="380"/>
      <c r="G23" s="380"/>
      <c r="H23" s="381"/>
      <c r="I23" s="381"/>
      <c r="J23" s="381"/>
      <c r="K23" s="381"/>
      <c r="L23" s="380"/>
      <c r="M23" s="380"/>
    </row>
    <row r="24" spans="1:13" x14ac:dyDescent="0.2">
      <c r="A24" s="380"/>
      <c r="B24" s="380"/>
      <c r="C24" s="380"/>
      <c r="D24" s="380"/>
      <c r="E24" s="380"/>
      <c r="F24" s="380"/>
      <c r="G24" s="380"/>
      <c r="H24" s="381"/>
      <c r="I24" s="381"/>
      <c r="J24" s="381"/>
      <c r="K24" s="381"/>
      <c r="L24" s="380"/>
      <c r="M24" s="380"/>
    </row>
    <row r="25" spans="1:13" x14ac:dyDescent="0.2">
      <c r="A25" s="380"/>
      <c r="B25" s="380"/>
      <c r="C25" s="380"/>
      <c r="D25" s="380"/>
      <c r="E25" s="380"/>
      <c r="F25" s="380"/>
      <c r="G25" s="380"/>
      <c r="H25" s="381"/>
      <c r="I25" s="381"/>
      <c r="J25" s="381"/>
      <c r="K25" s="381"/>
      <c r="L25" s="380"/>
      <c r="M25" s="380"/>
    </row>
    <row r="26" spans="1:13" x14ac:dyDescent="0.2">
      <c r="A26" s="380"/>
      <c r="B26" s="380"/>
      <c r="C26" s="380"/>
      <c r="D26" s="380"/>
      <c r="E26" s="380"/>
      <c r="F26" s="380"/>
      <c r="G26" s="380"/>
      <c r="H26" s="381"/>
      <c r="I26" s="381"/>
      <c r="J26" s="381"/>
      <c r="K26" s="381"/>
      <c r="L26" s="380"/>
      <c r="M26" s="380"/>
    </row>
    <row r="27" spans="1:13" x14ac:dyDescent="0.2">
      <c r="A27" s="380"/>
      <c r="B27" s="380"/>
      <c r="C27" s="380"/>
      <c r="D27" s="380"/>
      <c r="E27" s="380"/>
      <c r="F27" s="380"/>
      <c r="G27" s="380"/>
      <c r="H27" s="381"/>
      <c r="I27" s="381"/>
      <c r="J27" s="381"/>
      <c r="K27" s="381"/>
      <c r="L27" s="380"/>
      <c r="M27" s="380"/>
    </row>
    <row r="28" spans="1:13" x14ac:dyDescent="0.2">
      <c r="A28" s="380"/>
      <c r="B28" s="380"/>
      <c r="C28" s="380"/>
      <c r="D28" s="380"/>
      <c r="E28" s="380"/>
      <c r="F28" s="380"/>
      <c r="G28" s="380"/>
      <c r="H28" s="381"/>
      <c r="I28" s="381"/>
      <c r="J28" s="381"/>
      <c r="K28" s="381"/>
      <c r="L28" s="380"/>
      <c r="M28" s="380"/>
    </row>
    <row r="29" spans="1:13" ht="12.75" customHeight="1" x14ac:dyDescent="0.2">
      <c r="A29" s="380"/>
      <c r="B29" s="380"/>
      <c r="C29" s="380"/>
      <c r="D29" s="380"/>
      <c r="E29" s="380"/>
      <c r="F29" s="380"/>
      <c r="G29" s="380"/>
      <c r="H29" s="381"/>
      <c r="I29" s="381"/>
      <c r="J29" s="381"/>
      <c r="K29" s="381"/>
      <c r="L29" s="380"/>
      <c r="M29" s="380"/>
    </row>
    <row r="30" spans="1:13" ht="12.75" customHeight="1" x14ac:dyDescent="0.2">
      <c r="A30" s="380"/>
      <c r="B30" s="380"/>
      <c r="C30" s="380"/>
      <c r="D30" s="380"/>
      <c r="E30" s="380"/>
      <c r="F30" s="380"/>
      <c r="G30" s="380"/>
      <c r="H30" s="381"/>
      <c r="I30" s="381"/>
      <c r="J30" s="381"/>
      <c r="K30" s="381"/>
      <c r="L30" s="380"/>
      <c r="M30" s="380"/>
    </row>
    <row r="31" spans="1:13" ht="12.75" customHeight="1" x14ac:dyDescent="0.2">
      <c r="A31" s="380"/>
      <c r="B31" s="380"/>
      <c r="C31" s="380"/>
      <c r="D31" s="380"/>
      <c r="E31" s="380"/>
      <c r="F31" s="380"/>
      <c r="G31" s="380"/>
      <c r="H31" s="381"/>
      <c r="I31" s="381"/>
      <c r="J31" s="381"/>
      <c r="K31" s="381"/>
      <c r="L31" s="380"/>
      <c r="M31" s="380"/>
    </row>
    <row r="32" spans="1:13" ht="12.75" customHeight="1" x14ac:dyDescent="0.2">
      <c r="A32" s="380"/>
      <c r="B32" s="380"/>
      <c r="C32" s="380"/>
      <c r="D32" s="380"/>
      <c r="E32" s="380"/>
      <c r="F32" s="380"/>
      <c r="G32" s="380"/>
      <c r="H32" s="381"/>
      <c r="I32" s="381"/>
      <c r="J32" s="381"/>
      <c r="K32" s="381"/>
      <c r="L32" s="380"/>
      <c r="M32" s="380"/>
    </row>
    <row r="33" spans="1:13" ht="12.75" customHeight="1" x14ac:dyDescent="0.2">
      <c r="A33" s="380"/>
      <c r="B33" s="380"/>
      <c r="C33" s="380"/>
      <c r="D33" s="380"/>
      <c r="E33" s="380"/>
      <c r="F33" s="380"/>
      <c r="G33" s="380"/>
      <c r="H33" s="381"/>
      <c r="I33" s="381"/>
      <c r="J33" s="381"/>
      <c r="K33" s="381"/>
      <c r="L33" s="380"/>
      <c r="M33" s="380"/>
    </row>
    <row r="34" spans="1:13" ht="12.75" customHeight="1" x14ac:dyDescent="0.2">
      <c r="A34" s="380"/>
      <c r="B34" s="380"/>
      <c r="C34" s="380"/>
      <c r="D34" s="380"/>
      <c r="E34" s="380"/>
      <c r="F34" s="380"/>
      <c r="G34" s="380"/>
      <c r="H34" s="381"/>
      <c r="I34" s="381"/>
      <c r="J34" s="381"/>
      <c r="K34" s="381"/>
      <c r="L34" s="380"/>
      <c r="M34" s="380"/>
    </row>
    <row r="35" spans="1:13" ht="12.75" customHeight="1" x14ac:dyDescent="0.2">
      <c r="A35" s="380"/>
      <c r="B35" s="380"/>
      <c r="C35" s="380"/>
      <c r="D35" s="380"/>
      <c r="E35" s="380"/>
      <c r="F35" s="380"/>
      <c r="G35" s="380"/>
      <c r="H35" s="381"/>
      <c r="I35" s="381"/>
      <c r="J35" s="381"/>
      <c r="K35" s="381"/>
      <c r="L35" s="380"/>
      <c r="M35" s="380"/>
    </row>
    <row r="36" spans="1:13" ht="12.75" customHeight="1" x14ac:dyDescent="0.2">
      <c r="A36" s="380"/>
      <c r="B36" s="380"/>
      <c r="C36" s="380"/>
      <c r="D36" s="380"/>
      <c r="E36" s="380"/>
      <c r="F36" s="380"/>
      <c r="G36" s="380"/>
      <c r="H36" s="381"/>
      <c r="I36" s="381"/>
      <c r="J36" s="381"/>
      <c r="K36" s="381"/>
      <c r="L36" s="380"/>
      <c r="M36" s="380"/>
    </row>
    <row r="37" spans="1:13" ht="12.75" customHeight="1" x14ac:dyDescent="0.2">
      <c r="A37" s="380"/>
      <c r="B37" s="380"/>
      <c r="C37" s="380"/>
      <c r="D37" s="380"/>
      <c r="E37" s="380"/>
      <c r="F37" s="380"/>
      <c r="G37" s="380"/>
      <c r="H37" s="381"/>
      <c r="I37" s="381"/>
      <c r="J37" s="381"/>
      <c r="K37" s="381"/>
      <c r="L37" s="380"/>
      <c r="M37" s="380"/>
    </row>
    <row r="38" spans="1:13" ht="12.75" customHeight="1" x14ac:dyDescent="0.2">
      <c r="A38" s="380"/>
      <c r="B38" s="380"/>
      <c r="C38" s="380"/>
      <c r="D38" s="380"/>
      <c r="E38" s="380"/>
      <c r="F38" s="380"/>
      <c r="G38" s="380"/>
      <c r="H38" s="381"/>
      <c r="I38" s="381"/>
      <c r="J38" s="381"/>
      <c r="K38" s="381"/>
      <c r="L38" s="380"/>
      <c r="M38" s="380"/>
    </row>
    <row r="39" spans="1:13" ht="12.75" customHeight="1" x14ac:dyDescent="0.2">
      <c r="A39" s="380"/>
      <c r="B39" s="380"/>
      <c r="C39" s="380"/>
      <c r="D39" s="380"/>
      <c r="E39" s="380"/>
      <c r="F39" s="380"/>
      <c r="G39" s="380"/>
      <c r="H39" s="381"/>
      <c r="I39" s="381"/>
      <c r="J39" s="381"/>
      <c r="K39" s="381"/>
      <c r="L39" s="380"/>
      <c r="M39" s="380"/>
    </row>
    <row r="40" spans="1:13" ht="12.75" customHeight="1" x14ac:dyDescent="0.2">
      <c r="A40" s="380"/>
      <c r="B40" s="380"/>
      <c r="C40" s="380"/>
      <c r="D40" s="380"/>
      <c r="E40" s="380"/>
      <c r="F40" s="380"/>
      <c r="G40" s="380"/>
      <c r="H40" s="381"/>
      <c r="I40" s="381"/>
      <c r="J40" s="381"/>
      <c r="K40" s="381"/>
      <c r="L40" s="380"/>
      <c r="M40" s="380"/>
    </row>
    <row r="41" spans="1:13" ht="12.75" customHeight="1" x14ac:dyDescent="0.2">
      <c r="A41" s="380"/>
      <c r="M41" s="380"/>
    </row>
    <row r="42" spans="1:13" ht="12.75" customHeight="1" x14ac:dyDescent="0.2">
      <c r="A42" s="380"/>
      <c r="M42" s="380"/>
    </row>
  </sheetData>
  <mergeCells count="8">
    <mergeCell ref="B10:L10"/>
    <mergeCell ref="B12:B14"/>
    <mergeCell ref="C12:C14"/>
    <mergeCell ref="G12:L12"/>
    <mergeCell ref="G13:H13"/>
    <mergeCell ref="I13:J13"/>
    <mergeCell ref="K13:L13"/>
    <mergeCell ref="D12:F13"/>
  </mergeCells>
  <printOptions horizontalCentered="1"/>
  <pageMargins left="0.39370078740157483" right="0.19685039370078741" top="0.59055118110236227" bottom="0.59055118110236227" header="0.31496062992125984" footer="0"/>
  <pageSetup paperSize="9" scale="75" orientation="landscape" r:id="rId1"/>
  <headerFooter differentFirst="1"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70" zoomScaleNormal="70" workbookViewId="0">
      <selection activeCell="I7" sqref="I7"/>
    </sheetView>
  </sheetViews>
  <sheetFormatPr defaultRowHeight="12.75" x14ac:dyDescent="0.2"/>
  <cols>
    <col min="1" max="1" width="8.140625" style="244" customWidth="1"/>
    <col min="2" max="2" width="5" style="244" customWidth="1"/>
    <col min="3" max="3" width="4.140625" style="244" customWidth="1"/>
    <col min="4" max="4" width="3.140625" style="244" customWidth="1"/>
    <col min="5" max="5" width="3.42578125" style="244" customWidth="1"/>
    <col min="6" max="6" width="6.5703125" style="244" customWidth="1"/>
    <col min="7" max="7" width="5.7109375" style="244" customWidth="1"/>
    <col min="8" max="8" width="13.5703125" style="244" customWidth="1"/>
    <col min="9" max="9" width="75.85546875" style="244" customWidth="1"/>
    <col min="10" max="256" width="9.140625" style="244"/>
    <col min="257" max="257" width="8.140625" style="244" customWidth="1"/>
    <col min="258" max="258" width="5" style="244" customWidth="1"/>
    <col min="259" max="259" width="4.140625" style="244" customWidth="1"/>
    <col min="260" max="260" width="3.140625" style="244" customWidth="1"/>
    <col min="261" max="261" width="3.42578125" style="244" customWidth="1"/>
    <col min="262" max="262" width="6.5703125" style="244" customWidth="1"/>
    <col min="263" max="263" width="5.7109375" style="244" customWidth="1"/>
    <col min="264" max="264" width="13.5703125" style="244" customWidth="1"/>
    <col min="265" max="265" width="75.85546875" style="244" customWidth="1"/>
    <col min="266" max="512" width="9.140625" style="244"/>
    <col min="513" max="513" width="8.140625" style="244" customWidth="1"/>
    <col min="514" max="514" width="5" style="244" customWidth="1"/>
    <col min="515" max="515" width="4.140625" style="244" customWidth="1"/>
    <col min="516" max="516" width="3.140625" style="244" customWidth="1"/>
    <col min="517" max="517" width="3.42578125" style="244" customWidth="1"/>
    <col min="518" max="518" width="6.5703125" style="244" customWidth="1"/>
    <col min="519" max="519" width="5.7109375" style="244" customWidth="1"/>
    <col min="520" max="520" width="13.5703125" style="244" customWidth="1"/>
    <col min="521" max="521" width="75.85546875" style="244" customWidth="1"/>
    <col min="522" max="768" width="9.140625" style="244"/>
    <col min="769" max="769" width="8.140625" style="244" customWidth="1"/>
    <col min="770" max="770" width="5" style="244" customWidth="1"/>
    <col min="771" max="771" width="4.140625" style="244" customWidth="1"/>
    <col min="772" max="772" width="3.140625" style="244" customWidth="1"/>
    <col min="773" max="773" width="3.42578125" style="244" customWidth="1"/>
    <col min="774" max="774" width="6.5703125" style="244" customWidth="1"/>
    <col min="775" max="775" width="5.7109375" style="244" customWidth="1"/>
    <col min="776" max="776" width="13.5703125" style="244" customWidth="1"/>
    <col min="777" max="777" width="75.85546875" style="244" customWidth="1"/>
    <col min="778" max="1024" width="9.140625" style="244"/>
    <col min="1025" max="1025" width="8.140625" style="244" customWidth="1"/>
    <col min="1026" max="1026" width="5" style="244" customWidth="1"/>
    <col min="1027" max="1027" width="4.140625" style="244" customWidth="1"/>
    <col min="1028" max="1028" width="3.140625" style="244" customWidth="1"/>
    <col min="1029" max="1029" width="3.42578125" style="244" customWidth="1"/>
    <col min="1030" max="1030" width="6.5703125" style="244" customWidth="1"/>
    <col min="1031" max="1031" width="5.7109375" style="244" customWidth="1"/>
    <col min="1032" max="1032" width="13.5703125" style="244" customWidth="1"/>
    <col min="1033" max="1033" width="75.85546875" style="244" customWidth="1"/>
    <col min="1034" max="1280" width="9.140625" style="244"/>
    <col min="1281" max="1281" width="8.140625" style="244" customWidth="1"/>
    <col min="1282" max="1282" width="5" style="244" customWidth="1"/>
    <col min="1283" max="1283" width="4.140625" style="244" customWidth="1"/>
    <col min="1284" max="1284" width="3.140625" style="244" customWidth="1"/>
    <col min="1285" max="1285" width="3.42578125" style="244" customWidth="1"/>
    <col min="1286" max="1286" width="6.5703125" style="244" customWidth="1"/>
    <col min="1287" max="1287" width="5.7109375" style="244" customWidth="1"/>
    <col min="1288" max="1288" width="13.5703125" style="244" customWidth="1"/>
    <col min="1289" max="1289" width="75.85546875" style="244" customWidth="1"/>
    <col min="1290" max="1536" width="9.140625" style="244"/>
    <col min="1537" max="1537" width="8.140625" style="244" customWidth="1"/>
    <col min="1538" max="1538" width="5" style="244" customWidth="1"/>
    <col min="1539" max="1539" width="4.140625" style="244" customWidth="1"/>
    <col min="1540" max="1540" width="3.140625" style="244" customWidth="1"/>
    <col min="1541" max="1541" width="3.42578125" style="244" customWidth="1"/>
    <col min="1542" max="1542" width="6.5703125" style="244" customWidth="1"/>
    <col min="1543" max="1543" width="5.7109375" style="244" customWidth="1"/>
    <col min="1544" max="1544" width="13.5703125" style="244" customWidth="1"/>
    <col min="1545" max="1545" width="75.85546875" style="244" customWidth="1"/>
    <col min="1546" max="1792" width="9.140625" style="244"/>
    <col min="1793" max="1793" width="8.140625" style="244" customWidth="1"/>
    <col min="1794" max="1794" width="5" style="244" customWidth="1"/>
    <col min="1795" max="1795" width="4.140625" style="244" customWidth="1"/>
    <col min="1796" max="1796" width="3.140625" style="244" customWidth="1"/>
    <col min="1797" max="1797" width="3.42578125" style="244" customWidth="1"/>
    <col min="1798" max="1798" width="6.5703125" style="244" customWidth="1"/>
    <col min="1799" max="1799" width="5.7109375" style="244" customWidth="1"/>
    <col min="1800" max="1800" width="13.5703125" style="244" customWidth="1"/>
    <col min="1801" max="1801" width="75.85546875" style="244" customWidth="1"/>
    <col min="1802" max="2048" width="9.140625" style="244"/>
    <col min="2049" max="2049" width="8.140625" style="244" customWidth="1"/>
    <col min="2050" max="2050" width="5" style="244" customWidth="1"/>
    <col min="2051" max="2051" width="4.140625" style="244" customWidth="1"/>
    <col min="2052" max="2052" width="3.140625" style="244" customWidth="1"/>
    <col min="2053" max="2053" width="3.42578125" style="244" customWidth="1"/>
    <col min="2054" max="2054" width="6.5703125" style="244" customWidth="1"/>
    <col min="2055" max="2055" width="5.7109375" style="244" customWidth="1"/>
    <col min="2056" max="2056" width="13.5703125" style="244" customWidth="1"/>
    <col min="2057" max="2057" width="75.85546875" style="244" customWidth="1"/>
    <col min="2058" max="2304" width="9.140625" style="244"/>
    <col min="2305" max="2305" width="8.140625" style="244" customWidth="1"/>
    <col min="2306" max="2306" width="5" style="244" customWidth="1"/>
    <col min="2307" max="2307" width="4.140625" style="244" customWidth="1"/>
    <col min="2308" max="2308" width="3.140625" style="244" customWidth="1"/>
    <col min="2309" max="2309" width="3.42578125" style="244" customWidth="1"/>
    <col min="2310" max="2310" width="6.5703125" style="244" customWidth="1"/>
    <col min="2311" max="2311" width="5.7109375" style="244" customWidth="1"/>
    <col min="2312" max="2312" width="13.5703125" style="244" customWidth="1"/>
    <col min="2313" max="2313" width="75.85546875" style="244" customWidth="1"/>
    <col min="2314" max="2560" width="9.140625" style="244"/>
    <col min="2561" max="2561" width="8.140625" style="244" customWidth="1"/>
    <col min="2562" max="2562" width="5" style="244" customWidth="1"/>
    <col min="2563" max="2563" width="4.140625" style="244" customWidth="1"/>
    <col min="2564" max="2564" width="3.140625" style="244" customWidth="1"/>
    <col min="2565" max="2565" width="3.42578125" style="244" customWidth="1"/>
    <col min="2566" max="2566" width="6.5703125" style="244" customWidth="1"/>
    <col min="2567" max="2567" width="5.7109375" style="244" customWidth="1"/>
    <col min="2568" max="2568" width="13.5703125" style="244" customWidth="1"/>
    <col min="2569" max="2569" width="75.85546875" style="244" customWidth="1"/>
    <col min="2570" max="2816" width="9.140625" style="244"/>
    <col min="2817" max="2817" width="8.140625" style="244" customWidth="1"/>
    <col min="2818" max="2818" width="5" style="244" customWidth="1"/>
    <col min="2819" max="2819" width="4.140625" style="244" customWidth="1"/>
    <col min="2820" max="2820" width="3.140625" style="244" customWidth="1"/>
    <col min="2821" max="2821" width="3.42578125" style="244" customWidth="1"/>
    <col min="2822" max="2822" width="6.5703125" style="244" customWidth="1"/>
    <col min="2823" max="2823" width="5.7109375" style="244" customWidth="1"/>
    <col min="2824" max="2824" width="13.5703125" style="244" customWidth="1"/>
    <col min="2825" max="2825" width="75.85546875" style="244" customWidth="1"/>
    <col min="2826" max="3072" width="9.140625" style="244"/>
    <col min="3073" max="3073" width="8.140625" style="244" customWidth="1"/>
    <col min="3074" max="3074" width="5" style="244" customWidth="1"/>
    <col min="3075" max="3075" width="4.140625" style="244" customWidth="1"/>
    <col min="3076" max="3076" width="3.140625" style="244" customWidth="1"/>
    <col min="3077" max="3077" width="3.42578125" style="244" customWidth="1"/>
    <col min="3078" max="3078" width="6.5703125" style="244" customWidth="1"/>
    <col min="3079" max="3079" width="5.7109375" style="244" customWidth="1"/>
    <col min="3080" max="3080" width="13.5703125" style="244" customWidth="1"/>
    <col min="3081" max="3081" width="75.85546875" style="244" customWidth="1"/>
    <col min="3082" max="3328" width="9.140625" style="244"/>
    <col min="3329" max="3329" width="8.140625" style="244" customWidth="1"/>
    <col min="3330" max="3330" width="5" style="244" customWidth="1"/>
    <col min="3331" max="3331" width="4.140625" style="244" customWidth="1"/>
    <col min="3332" max="3332" width="3.140625" style="244" customWidth="1"/>
    <col min="3333" max="3333" width="3.42578125" style="244" customWidth="1"/>
    <col min="3334" max="3334" width="6.5703125" style="244" customWidth="1"/>
    <col min="3335" max="3335" width="5.7109375" style="244" customWidth="1"/>
    <col min="3336" max="3336" width="13.5703125" style="244" customWidth="1"/>
    <col min="3337" max="3337" width="75.85546875" style="244" customWidth="1"/>
    <col min="3338" max="3584" width="9.140625" style="244"/>
    <col min="3585" max="3585" width="8.140625" style="244" customWidth="1"/>
    <col min="3586" max="3586" width="5" style="244" customWidth="1"/>
    <col min="3587" max="3587" width="4.140625" style="244" customWidth="1"/>
    <col min="3588" max="3588" width="3.140625" style="244" customWidth="1"/>
    <col min="3589" max="3589" width="3.42578125" style="244" customWidth="1"/>
    <col min="3590" max="3590" width="6.5703125" style="244" customWidth="1"/>
    <col min="3591" max="3591" width="5.7109375" style="244" customWidth="1"/>
    <col min="3592" max="3592" width="13.5703125" style="244" customWidth="1"/>
    <col min="3593" max="3593" width="75.85546875" style="244" customWidth="1"/>
    <col min="3594" max="3840" width="9.140625" style="244"/>
    <col min="3841" max="3841" width="8.140625" style="244" customWidth="1"/>
    <col min="3842" max="3842" width="5" style="244" customWidth="1"/>
    <col min="3843" max="3843" width="4.140625" style="244" customWidth="1"/>
    <col min="3844" max="3844" width="3.140625" style="244" customWidth="1"/>
    <col min="3845" max="3845" width="3.42578125" style="244" customWidth="1"/>
    <col min="3846" max="3846" width="6.5703125" style="244" customWidth="1"/>
    <col min="3847" max="3847" width="5.7109375" style="244" customWidth="1"/>
    <col min="3848" max="3848" width="13.5703125" style="244" customWidth="1"/>
    <col min="3849" max="3849" width="75.85546875" style="244" customWidth="1"/>
    <col min="3850" max="4096" width="9.140625" style="244"/>
    <col min="4097" max="4097" width="8.140625" style="244" customWidth="1"/>
    <col min="4098" max="4098" width="5" style="244" customWidth="1"/>
    <col min="4099" max="4099" width="4.140625" style="244" customWidth="1"/>
    <col min="4100" max="4100" width="3.140625" style="244" customWidth="1"/>
    <col min="4101" max="4101" width="3.42578125" style="244" customWidth="1"/>
    <col min="4102" max="4102" width="6.5703125" style="244" customWidth="1"/>
    <col min="4103" max="4103" width="5.7109375" style="244" customWidth="1"/>
    <col min="4104" max="4104" width="13.5703125" style="244" customWidth="1"/>
    <col min="4105" max="4105" width="75.85546875" style="244" customWidth="1"/>
    <col min="4106" max="4352" width="9.140625" style="244"/>
    <col min="4353" max="4353" width="8.140625" style="244" customWidth="1"/>
    <col min="4354" max="4354" width="5" style="244" customWidth="1"/>
    <col min="4355" max="4355" width="4.140625" style="244" customWidth="1"/>
    <col min="4356" max="4356" width="3.140625" style="244" customWidth="1"/>
    <col min="4357" max="4357" width="3.42578125" style="244" customWidth="1"/>
    <col min="4358" max="4358" width="6.5703125" style="244" customWidth="1"/>
    <col min="4359" max="4359" width="5.7109375" style="244" customWidth="1"/>
    <col min="4360" max="4360" width="13.5703125" style="244" customWidth="1"/>
    <col min="4361" max="4361" width="75.85546875" style="244" customWidth="1"/>
    <col min="4362" max="4608" width="9.140625" style="244"/>
    <col min="4609" max="4609" width="8.140625" style="244" customWidth="1"/>
    <col min="4610" max="4610" width="5" style="244" customWidth="1"/>
    <col min="4611" max="4611" width="4.140625" style="244" customWidth="1"/>
    <col min="4612" max="4612" width="3.140625" style="244" customWidth="1"/>
    <col min="4613" max="4613" width="3.42578125" style="244" customWidth="1"/>
    <col min="4614" max="4614" width="6.5703125" style="244" customWidth="1"/>
    <col min="4615" max="4615" width="5.7109375" style="244" customWidth="1"/>
    <col min="4616" max="4616" width="13.5703125" style="244" customWidth="1"/>
    <col min="4617" max="4617" width="75.85546875" style="244" customWidth="1"/>
    <col min="4618" max="4864" width="9.140625" style="244"/>
    <col min="4865" max="4865" width="8.140625" style="244" customWidth="1"/>
    <col min="4866" max="4866" width="5" style="244" customWidth="1"/>
    <col min="4867" max="4867" width="4.140625" style="244" customWidth="1"/>
    <col min="4868" max="4868" width="3.140625" style="244" customWidth="1"/>
    <col min="4869" max="4869" width="3.42578125" style="244" customWidth="1"/>
    <col min="4870" max="4870" width="6.5703125" style="244" customWidth="1"/>
    <col min="4871" max="4871" width="5.7109375" style="244" customWidth="1"/>
    <col min="4872" max="4872" width="13.5703125" style="244" customWidth="1"/>
    <col min="4873" max="4873" width="75.85546875" style="244" customWidth="1"/>
    <col min="4874" max="5120" width="9.140625" style="244"/>
    <col min="5121" max="5121" width="8.140625" style="244" customWidth="1"/>
    <col min="5122" max="5122" width="5" style="244" customWidth="1"/>
    <col min="5123" max="5123" width="4.140625" style="244" customWidth="1"/>
    <col min="5124" max="5124" width="3.140625" style="244" customWidth="1"/>
    <col min="5125" max="5125" width="3.42578125" style="244" customWidth="1"/>
    <col min="5126" max="5126" width="6.5703125" style="244" customWidth="1"/>
    <col min="5127" max="5127" width="5.7109375" style="244" customWidth="1"/>
    <col min="5128" max="5128" width="13.5703125" style="244" customWidth="1"/>
    <col min="5129" max="5129" width="75.85546875" style="244" customWidth="1"/>
    <col min="5130" max="5376" width="9.140625" style="244"/>
    <col min="5377" max="5377" width="8.140625" style="244" customWidth="1"/>
    <col min="5378" max="5378" width="5" style="244" customWidth="1"/>
    <col min="5379" max="5379" width="4.140625" style="244" customWidth="1"/>
    <col min="5380" max="5380" width="3.140625" style="244" customWidth="1"/>
    <col min="5381" max="5381" width="3.42578125" style="244" customWidth="1"/>
    <col min="5382" max="5382" width="6.5703125" style="244" customWidth="1"/>
    <col min="5383" max="5383" width="5.7109375" style="244" customWidth="1"/>
    <col min="5384" max="5384" width="13.5703125" style="244" customWidth="1"/>
    <col min="5385" max="5385" width="75.85546875" style="244" customWidth="1"/>
    <col min="5386" max="5632" width="9.140625" style="244"/>
    <col min="5633" max="5633" width="8.140625" style="244" customWidth="1"/>
    <col min="5634" max="5634" width="5" style="244" customWidth="1"/>
    <col min="5635" max="5635" width="4.140625" style="244" customWidth="1"/>
    <col min="5636" max="5636" width="3.140625" style="244" customWidth="1"/>
    <col min="5637" max="5637" width="3.42578125" style="244" customWidth="1"/>
    <col min="5638" max="5638" width="6.5703125" style="244" customWidth="1"/>
    <col min="5639" max="5639" width="5.7109375" style="244" customWidth="1"/>
    <col min="5640" max="5640" width="13.5703125" style="244" customWidth="1"/>
    <col min="5641" max="5641" width="75.85546875" style="244" customWidth="1"/>
    <col min="5642" max="5888" width="9.140625" style="244"/>
    <col min="5889" max="5889" width="8.140625" style="244" customWidth="1"/>
    <col min="5890" max="5890" width="5" style="244" customWidth="1"/>
    <col min="5891" max="5891" width="4.140625" style="244" customWidth="1"/>
    <col min="5892" max="5892" width="3.140625" style="244" customWidth="1"/>
    <col min="5893" max="5893" width="3.42578125" style="244" customWidth="1"/>
    <col min="5894" max="5894" width="6.5703125" style="244" customWidth="1"/>
    <col min="5895" max="5895" width="5.7109375" style="244" customWidth="1"/>
    <col min="5896" max="5896" width="13.5703125" style="244" customWidth="1"/>
    <col min="5897" max="5897" width="75.85546875" style="244" customWidth="1"/>
    <col min="5898" max="6144" width="9.140625" style="244"/>
    <col min="6145" max="6145" width="8.140625" style="244" customWidth="1"/>
    <col min="6146" max="6146" width="5" style="244" customWidth="1"/>
    <col min="6147" max="6147" width="4.140625" style="244" customWidth="1"/>
    <col min="6148" max="6148" width="3.140625" style="244" customWidth="1"/>
    <col min="6149" max="6149" width="3.42578125" style="244" customWidth="1"/>
    <col min="6150" max="6150" width="6.5703125" style="244" customWidth="1"/>
    <col min="6151" max="6151" width="5.7109375" style="244" customWidth="1"/>
    <col min="6152" max="6152" width="13.5703125" style="244" customWidth="1"/>
    <col min="6153" max="6153" width="75.85546875" style="244" customWidth="1"/>
    <col min="6154" max="6400" width="9.140625" style="244"/>
    <col min="6401" max="6401" width="8.140625" style="244" customWidth="1"/>
    <col min="6402" max="6402" width="5" style="244" customWidth="1"/>
    <col min="6403" max="6403" width="4.140625" style="244" customWidth="1"/>
    <col min="6404" max="6404" width="3.140625" style="244" customWidth="1"/>
    <col min="6405" max="6405" width="3.42578125" style="244" customWidth="1"/>
    <col min="6406" max="6406" width="6.5703125" style="244" customWidth="1"/>
    <col min="6407" max="6407" width="5.7109375" style="244" customWidth="1"/>
    <col min="6408" max="6408" width="13.5703125" style="244" customWidth="1"/>
    <col min="6409" max="6409" width="75.85546875" style="244" customWidth="1"/>
    <col min="6410" max="6656" width="9.140625" style="244"/>
    <col min="6657" max="6657" width="8.140625" style="244" customWidth="1"/>
    <col min="6658" max="6658" width="5" style="244" customWidth="1"/>
    <col min="6659" max="6659" width="4.140625" style="244" customWidth="1"/>
    <col min="6660" max="6660" width="3.140625" style="244" customWidth="1"/>
    <col min="6661" max="6661" width="3.42578125" style="244" customWidth="1"/>
    <col min="6662" max="6662" width="6.5703125" style="244" customWidth="1"/>
    <col min="6663" max="6663" width="5.7109375" style="244" customWidth="1"/>
    <col min="6664" max="6664" width="13.5703125" style="244" customWidth="1"/>
    <col min="6665" max="6665" width="75.85546875" style="244" customWidth="1"/>
    <col min="6666" max="6912" width="9.140625" style="244"/>
    <col min="6913" max="6913" width="8.140625" style="244" customWidth="1"/>
    <col min="6914" max="6914" width="5" style="244" customWidth="1"/>
    <col min="6915" max="6915" width="4.140625" style="244" customWidth="1"/>
    <col min="6916" max="6916" width="3.140625" style="244" customWidth="1"/>
    <col min="6917" max="6917" width="3.42578125" style="244" customWidth="1"/>
    <col min="6918" max="6918" width="6.5703125" style="244" customWidth="1"/>
    <col min="6919" max="6919" width="5.7109375" style="244" customWidth="1"/>
    <col min="6920" max="6920" width="13.5703125" style="244" customWidth="1"/>
    <col min="6921" max="6921" width="75.85546875" style="244" customWidth="1"/>
    <col min="6922" max="7168" width="9.140625" style="244"/>
    <col min="7169" max="7169" width="8.140625" style="244" customWidth="1"/>
    <col min="7170" max="7170" width="5" style="244" customWidth="1"/>
    <col min="7171" max="7171" width="4.140625" style="244" customWidth="1"/>
    <col min="7172" max="7172" width="3.140625" style="244" customWidth="1"/>
    <col min="7173" max="7173" width="3.42578125" style="244" customWidth="1"/>
    <col min="7174" max="7174" width="6.5703125" style="244" customWidth="1"/>
    <col min="7175" max="7175" width="5.7109375" style="244" customWidth="1"/>
    <col min="7176" max="7176" width="13.5703125" style="244" customWidth="1"/>
    <col min="7177" max="7177" width="75.85546875" style="244" customWidth="1"/>
    <col min="7178" max="7424" width="9.140625" style="244"/>
    <col min="7425" max="7425" width="8.140625" style="244" customWidth="1"/>
    <col min="7426" max="7426" width="5" style="244" customWidth="1"/>
    <col min="7427" max="7427" width="4.140625" style="244" customWidth="1"/>
    <col min="7428" max="7428" width="3.140625" style="244" customWidth="1"/>
    <col min="7429" max="7429" width="3.42578125" style="244" customWidth="1"/>
    <col min="7430" max="7430" width="6.5703125" style="244" customWidth="1"/>
    <col min="7431" max="7431" width="5.7109375" style="244" customWidth="1"/>
    <col min="7432" max="7432" width="13.5703125" style="244" customWidth="1"/>
    <col min="7433" max="7433" width="75.85546875" style="244" customWidth="1"/>
    <col min="7434" max="7680" width="9.140625" style="244"/>
    <col min="7681" max="7681" width="8.140625" style="244" customWidth="1"/>
    <col min="7682" max="7682" width="5" style="244" customWidth="1"/>
    <col min="7683" max="7683" width="4.140625" style="244" customWidth="1"/>
    <col min="7684" max="7684" width="3.140625" style="244" customWidth="1"/>
    <col min="7685" max="7685" width="3.42578125" style="244" customWidth="1"/>
    <col min="7686" max="7686" width="6.5703125" style="244" customWidth="1"/>
    <col min="7687" max="7687" width="5.7109375" style="244" customWidth="1"/>
    <col min="7688" max="7688" width="13.5703125" style="244" customWidth="1"/>
    <col min="7689" max="7689" width="75.85546875" style="244" customWidth="1"/>
    <col min="7690" max="7936" width="9.140625" style="244"/>
    <col min="7937" max="7937" width="8.140625" style="244" customWidth="1"/>
    <col min="7938" max="7938" width="5" style="244" customWidth="1"/>
    <col min="7939" max="7939" width="4.140625" style="244" customWidth="1"/>
    <col min="7940" max="7940" width="3.140625" style="244" customWidth="1"/>
    <col min="7941" max="7941" width="3.42578125" style="244" customWidth="1"/>
    <col min="7942" max="7942" width="6.5703125" style="244" customWidth="1"/>
    <col min="7943" max="7943" width="5.7109375" style="244" customWidth="1"/>
    <col min="7944" max="7944" width="13.5703125" style="244" customWidth="1"/>
    <col min="7945" max="7945" width="75.85546875" style="244" customWidth="1"/>
    <col min="7946" max="8192" width="9.140625" style="244"/>
    <col min="8193" max="8193" width="8.140625" style="244" customWidth="1"/>
    <col min="8194" max="8194" width="5" style="244" customWidth="1"/>
    <col min="8195" max="8195" width="4.140625" style="244" customWidth="1"/>
    <col min="8196" max="8196" width="3.140625" style="244" customWidth="1"/>
    <col min="8197" max="8197" width="3.42578125" style="244" customWidth="1"/>
    <col min="8198" max="8198" width="6.5703125" style="244" customWidth="1"/>
    <col min="8199" max="8199" width="5.7109375" style="244" customWidth="1"/>
    <col min="8200" max="8200" width="13.5703125" style="244" customWidth="1"/>
    <col min="8201" max="8201" width="75.85546875" style="244" customWidth="1"/>
    <col min="8202" max="8448" width="9.140625" style="244"/>
    <col min="8449" max="8449" width="8.140625" style="244" customWidth="1"/>
    <col min="8450" max="8450" width="5" style="244" customWidth="1"/>
    <col min="8451" max="8451" width="4.140625" style="244" customWidth="1"/>
    <col min="8452" max="8452" width="3.140625" style="244" customWidth="1"/>
    <col min="8453" max="8453" width="3.42578125" style="244" customWidth="1"/>
    <col min="8454" max="8454" width="6.5703125" style="244" customWidth="1"/>
    <col min="8455" max="8455" width="5.7109375" style="244" customWidth="1"/>
    <col min="8456" max="8456" width="13.5703125" style="244" customWidth="1"/>
    <col min="8457" max="8457" width="75.85546875" style="244" customWidth="1"/>
    <col min="8458" max="8704" width="9.140625" style="244"/>
    <col min="8705" max="8705" width="8.140625" style="244" customWidth="1"/>
    <col min="8706" max="8706" width="5" style="244" customWidth="1"/>
    <col min="8707" max="8707" width="4.140625" style="244" customWidth="1"/>
    <col min="8708" max="8708" width="3.140625" style="244" customWidth="1"/>
    <col min="8709" max="8709" width="3.42578125" style="244" customWidth="1"/>
    <col min="8710" max="8710" width="6.5703125" style="244" customWidth="1"/>
    <col min="8711" max="8711" width="5.7109375" style="244" customWidth="1"/>
    <col min="8712" max="8712" width="13.5703125" style="244" customWidth="1"/>
    <col min="8713" max="8713" width="75.85546875" style="244" customWidth="1"/>
    <col min="8714" max="8960" width="9.140625" style="244"/>
    <col min="8961" max="8961" width="8.140625" style="244" customWidth="1"/>
    <col min="8962" max="8962" width="5" style="244" customWidth="1"/>
    <col min="8963" max="8963" width="4.140625" style="244" customWidth="1"/>
    <col min="8964" max="8964" width="3.140625" style="244" customWidth="1"/>
    <col min="8965" max="8965" width="3.42578125" style="244" customWidth="1"/>
    <col min="8966" max="8966" width="6.5703125" style="244" customWidth="1"/>
    <col min="8967" max="8967" width="5.7109375" style="244" customWidth="1"/>
    <col min="8968" max="8968" width="13.5703125" style="244" customWidth="1"/>
    <col min="8969" max="8969" width="75.85546875" style="244" customWidth="1"/>
    <col min="8970" max="9216" width="9.140625" style="244"/>
    <col min="9217" max="9217" width="8.140625" style="244" customWidth="1"/>
    <col min="9218" max="9218" width="5" style="244" customWidth="1"/>
    <col min="9219" max="9219" width="4.140625" style="244" customWidth="1"/>
    <col min="9220" max="9220" width="3.140625" style="244" customWidth="1"/>
    <col min="9221" max="9221" width="3.42578125" style="244" customWidth="1"/>
    <col min="9222" max="9222" width="6.5703125" style="244" customWidth="1"/>
    <col min="9223" max="9223" width="5.7109375" style="244" customWidth="1"/>
    <col min="9224" max="9224" width="13.5703125" style="244" customWidth="1"/>
    <col min="9225" max="9225" width="75.85546875" style="244" customWidth="1"/>
    <col min="9226" max="9472" width="9.140625" style="244"/>
    <col min="9473" max="9473" width="8.140625" style="244" customWidth="1"/>
    <col min="9474" max="9474" width="5" style="244" customWidth="1"/>
    <col min="9475" max="9475" width="4.140625" style="244" customWidth="1"/>
    <col min="9476" max="9476" width="3.140625" style="244" customWidth="1"/>
    <col min="9477" max="9477" width="3.42578125" style="244" customWidth="1"/>
    <col min="9478" max="9478" width="6.5703125" style="244" customWidth="1"/>
    <col min="9479" max="9479" width="5.7109375" style="244" customWidth="1"/>
    <col min="9480" max="9480" width="13.5703125" style="244" customWidth="1"/>
    <col min="9481" max="9481" width="75.85546875" style="244" customWidth="1"/>
    <col min="9482" max="9728" width="9.140625" style="244"/>
    <col min="9729" max="9729" width="8.140625" style="244" customWidth="1"/>
    <col min="9730" max="9730" width="5" style="244" customWidth="1"/>
    <col min="9731" max="9731" width="4.140625" style="244" customWidth="1"/>
    <col min="9732" max="9732" width="3.140625" style="244" customWidth="1"/>
    <col min="9733" max="9733" width="3.42578125" style="244" customWidth="1"/>
    <col min="9734" max="9734" width="6.5703125" style="244" customWidth="1"/>
    <col min="9735" max="9735" width="5.7109375" style="244" customWidth="1"/>
    <col min="9736" max="9736" width="13.5703125" style="244" customWidth="1"/>
    <col min="9737" max="9737" width="75.85546875" style="244" customWidth="1"/>
    <col min="9738" max="9984" width="9.140625" style="244"/>
    <col min="9985" max="9985" width="8.140625" style="244" customWidth="1"/>
    <col min="9986" max="9986" width="5" style="244" customWidth="1"/>
    <col min="9987" max="9987" width="4.140625" style="244" customWidth="1"/>
    <col min="9988" max="9988" width="3.140625" style="244" customWidth="1"/>
    <col min="9989" max="9989" width="3.42578125" style="244" customWidth="1"/>
    <col min="9990" max="9990" width="6.5703125" style="244" customWidth="1"/>
    <col min="9991" max="9991" width="5.7109375" style="244" customWidth="1"/>
    <col min="9992" max="9992" width="13.5703125" style="244" customWidth="1"/>
    <col min="9993" max="9993" width="75.85546875" style="244" customWidth="1"/>
    <col min="9994" max="10240" width="9.140625" style="244"/>
    <col min="10241" max="10241" width="8.140625" style="244" customWidth="1"/>
    <col min="10242" max="10242" width="5" style="244" customWidth="1"/>
    <col min="10243" max="10243" width="4.140625" style="244" customWidth="1"/>
    <col min="10244" max="10244" width="3.140625" style="244" customWidth="1"/>
    <col min="10245" max="10245" width="3.42578125" style="244" customWidth="1"/>
    <col min="10246" max="10246" width="6.5703125" style="244" customWidth="1"/>
    <col min="10247" max="10247" width="5.7109375" style="244" customWidth="1"/>
    <col min="10248" max="10248" width="13.5703125" style="244" customWidth="1"/>
    <col min="10249" max="10249" width="75.85546875" style="244" customWidth="1"/>
    <col min="10250" max="10496" width="9.140625" style="244"/>
    <col min="10497" max="10497" width="8.140625" style="244" customWidth="1"/>
    <col min="10498" max="10498" width="5" style="244" customWidth="1"/>
    <col min="10499" max="10499" width="4.140625" style="244" customWidth="1"/>
    <col min="10500" max="10500" width="3.140625" style="244" customWidth="1"/>
    <col min="10501" max="10501" width="3.42578125" style="244" customWidth="1"/>
    <col min="10502" max="10502" width="6.5703125" style="244" customWidth="1"/>
    <col min="10503" max="10503" width="5.7109375" style="244" customWidth="1"/>
    <col min="10504" max="10504" width="13.5703125" style="244" customWidth="1"/>
    <col min="10505" max="10505" width="75.85546875" style="244" customWidth="1"/>
    <col min="10506" max="10752" width="9.140625" style="244"/>
    <col min="10753" max="10753" width="8.140625" style="244" customWidth="1"/>
    <col min="10754" max="10754" width="5" style="244" customWidth="1"/>
    <col min="10755" max="10755" width="4.140625" style="244" customWidth="1"/>
    <col min="10756" max="10756" width="3.140625" style="244" customWidth="1"/>
    <col min="10757" max="10757" width="3.42578125" style="244" customWidth="1"/>
    <col min="10758" max="10758" width="6.5703125" style="244" customWidth="1"/>
    <col min="10759" max="10759" width="5.7109375" style="244" customWidth="1"/>
    <col min="10760" max="10760" width="13.5703125" style="244" customWidth="1"/>
    <col min="10761" max="10761" width="75.85546875" style="244" customWidth="1"/>
    <col min="10762" max="11008" width="9.140625" style="244"/>
    <col min="11009" max="11009" width="8.140625" style="244" customWidth="1"/>
    <col min="11010" max="11010" width="5" style="244" customWidth="1"/>
    <col min="11011" max="11011" width="4.140625" style="244" customWidth="1"/>
    <col min="11012" max="11012" width="3.140625" style="244" customWidth="1"/>
    <col min="11013" max="11013" width="3.42578125" style="244" customWidth="1"/>
    <col min="11014" max="11014" width="6.5703125" style="244" customWidth="1"/>
    <col min="11015" max="11015" width="5.7109375" style="244" customWidth="1"/>
    <col min="11016" max="11016" width="13.5703125" style="244" customWidth="1"/>
    <col min="11017" max="11017" width="75.85546875" style="244" customWidth="1"/>
    <col min="11018" max="11264" width="9.140625" style="244"/>
    <col min="11265" max="11265" width="8.140625" style="244" customWidth="1"/>
    <col min="11266" max="11266" width="5" style="244" customWidth="1"/>
    <col min="11267" max="11267" width="4.140625" style="244" customWidth="1"/>
    <col min="11268" max="11268" width="3.140625" style="244" customWidth="1"/>
    <col min="11269" max="11269" width="3.42578125" style="244" customWidth="1"/>
    <col min="11270" max="11270" width="6.5703125" style="244" customWidth="1"/>
    <col min="11271" max="11271" width="5.7109375" style="244" customWidth="1"/>
    <col min="11272" max="11272" width="13.5703125" style="244" customWidth="1"/>
    <col min="11273" max="11273" width="75.85546875" style="244" customWidth="1"/>
    <col min="11274" max="11520" width="9.140625" style="244"/>
    <col min="11521" max="11521" width="8.140625" style="244" customWidth="1"/>
    <col min="11522" max="11522" width="5" style="244" customWidth="1"/>
    <col min="11523" max="11523" width="4.140625" style="244" customWidth="1"/>
    <col min="11524" max="11524" width="3.140625" style="244" customWidth="1"/>
    <col min="11525" max="11525" width="3.42578125" style="244" customWidth="1"/>
    <col min="11526" max="11526" width="6.5703125" style="244" customWidth="1"/>
    <col min="11527" max="11527" width="5.7109375" style="244" customWidth="1"/>
    <col min="11528" max="11528" width="13.5703125" style="244" customWidth="1"/>
    <col min="11529" max="11529" width="75.85546875" style="244" customWidth="1"/>
    <col min="11530" max="11776" width="9.140625" style="244"/>
    <col min="11777" max="11777" width="8.140625" style="244" customWidth="1"/>
    <col min="11778" max="11778" width="5" style="244" customWidth="1"/>
    <col min="11779" max="11779" width="4.140625" style="244" customWidth="1"/>
    <col min="11780" max="11780" width="3.140625" style="244" customWidth="1"/>
    <col min="11781" max="11781" width="3.42578125" style="244" customWidth="1"/>
    <col min="11782" max="11782" width="6.5703125" style="244" customWidth="1"/>
    <col min="11783" max="11783" width="5.7109375" style="244" customWidth="1"/>
    <col min="11784" max="11784" width="13.5703125" style="244" customWidth="1"/>
    <col min="11785" max="11785" width="75.85546875" style="244" customWidth="1"/>
    <col min="11786" max="12032" width="9.140625" style="244"/>
    <col min="12033" max="12033" width="8.140625" style="244" customWidth="1"/>
    <col min="12034" max="12034" width="5" style="244" customWidth="1"/>
    <col min="12035" max="12035" width="4.140625" style="244" customWidth="1"/>
    <col min="12036" max="12036" width="3.140625" style="244" customWidth="1"/>
    <col min="12037" max="12037" width="3.42578125" style="244" customWidth="1"/>
    <col min="12038" max="12038" width="6.5703125" style="244" customWidth="1"/>
    <col min="12039" max="12039" width="5.7109375" style="244" customWidth="1"/>
    <col min="12040" max="12040" width="13.5703125" style="244" customWidth="1"/>
    <col min="12041" max="12041" width="75.85546875" style="244" customWidth="1"/>
    <col min="12042" max="12288" width="9.140625" style="244"/>
    <col min="12289" max="12289" width="8.140625" style="244" customWidth="1"/>
    <col min="12290" max="12290" width="5" style="244" customWidth="1"/>
    <col min="12291" max="12291" width="4.140625" style="244" customWidth="1"/>
    <col min="12292" max="12292" width="3.140625" style="244" customWidth="1"/>
    <col min="12293" max="12293" width="3.42578125" style="244" customWidth="1"/>
    <col min="12294" max="12294" width="6.5703125" style="244" customWidth="1"/>
    <col min="12295" max="12295" width="5.7109375" style="244" customWidth="1"/>
    <col min="12296" max="12296" width="13.5703125" style="244" customWidth="1"/>
    <col min="12297" max="12297" width="75.85546875" style="244" customWidth="1"/>
    <col min="12298" max="12544" width="9.140625" style="244"/>
    <col min="12545" max="12545" width="8.140625" style="244" customWidth="1"/>
    <col min="12546" max="12546" width="5" style="244" customWidth="1"/>
    <col min="12547" max="12547" width="4.140625" style="244" customWidth="1"/>
    <col min="12548" max="12548" width="3.140625" style="244" customWidth="1"/>
    <col min="12549" max="12549" width="3.42578125" style="244" customWidth="1"/>
    <col min="12550" max="12550" width="6.5703125" style="244" customWidth="1"/>
    <col min="12551" max="12551" width="5.7109375" style="244" customWidth="1"/>
    <col min="12552" max="12552" width="13.5703125" style="244" customWidth="1"/>
    <col min="12553" max="12553" width="75.85546875" style="244" customWidth="1"/>
    <col min="12554" max="12800" width="9.140625" style="244"/>
    <col min="12801" max="12801" width="8.140625" style="244" customWidth="1"/>
    <col min="12802" max="12802" width="5" style="244" customWidth="1"/>
    <col min="12803" max="12803" width="4.140625" style="244" customWidth="1"/>
    <col min="12804" max="12804" width="3.140625" style="244" customWidth="1"/>
    <col min="12805" max="12805" width="3.42578125" style="244" customWidth="1"/>
    <col min="12806" max="12806" width="6.5703125" style="244" customWidth="1"/>
    <col min="12807" max="12807" width="5.7109375" style="244" customWidth="1"/>
    <col min="12808" max="12808" width="13.5703125" style="244" customWidth="1"/>
    <col min="12809" max="12809" width="75.85546875" style="244" customWidth="1"/>
    <col min="12810" max="13056" width="9.140625" style="244"/>
    <col min="13057" max="13057" width="8.140625" style="244" customWidth="1"/>
    <col min="13058" max="13058" width="5" style="244" customWidth="1"/>
    <col min="13059" max="13059" width="4.140625" style="244" customWidth="1"/>
    <col min="13060" max="13060" width="3.140625" style="244" customWidth="1"/>
    <col min="13061" max="13061" width="3.42578125" style="244" customWidth="1"/>
    <col min="13062" max="13062" width="6.5703125" style="244" customWidth="1"/>
    <col min="13063" max="13063" width="5.7109375" style="244" customWidth="1"/>
    <col min="13064" max="13064" width="13.5703125" style="244" customWidth="1"/>
    <col min="13065" max="13065" width="75.85546875" style="244" customWidth="1"/>
    <col min="13066" max="13312" width="9.140625" style="244"/>
    <col min="13313" max="13313" width="8.140625" style="244" customWidth="1"/>
    <col min="13314" max="13314" width="5" style="244" customWidth="1"/>
    <col min="13315" max="13315" width="4.140625" style="244" customWidth="1"/>
    <col min="13316" max="13316" width="3.140625" style="244" customWidth="1"/>
    <col min="13317" max="13317" width="3.42578125" style="244" customWidth="1"/>
    <col min="13318" max="13318" width="6.5703125" style="244" customWidth="1"/>
    <col min="13319" max="13319" width="5.7109375" style="244" customWidth="1"/>
    <col min="13320" max="13320" width="13.5703125" style="244" customWidth="1"/>
    <col min="13321" max="13321" width="75.85546875" style="244" customWidth="1"/>
    <col min="13322" max="13568" width="9.140625" style="244"/>
    <col min="13569" max="13569" width="8.140625" style="244" customWidth="1"/>
    <col min="13570" max="13570" width="5" style="244" customWidth="1"/>
    <col min="13571" max="13571" width="4.140625" style="244" customWidth="1"/>
    <col min="13572" max="13572" width="3.140625" style="244" customWidth="1"/>
    <col min="13573" max="13573" width="3.42578125" style="244" customWidth="1"/>
    <col min="13574" max="13574" width="6.5703125" style="244" customWidth="1"/>
    <col min="13575" max="13575" width="5.7109375" style="244" customWidth="1"/>
    <col min="13576" max="13576" width="13.5703125" style="244" customWidth="1"/>
    <col min="13577" max="13577" width="75.85546875" style="244" customWidth="1"/>
    <col min="13578" max="13824" width="9.140625" style="244"/>
    <col min="13825" max="13825" width="8.140625" style="244" customWidth="1"/>
    <col min="13826" max="13826" width="5" style="244" customWidth="1"/>
    <col min="13827" max="13827" width="4.140625" style="244" customWidth="1"/>
    <col min="13828" max="13828" width="3.140625" style="244" customWidth="1"/>
    <col min="13829" max="13829" width="3.42578125" style="244" customWidth="1"/>
    <col min="13830" max="13830" width="6.5703125" style="244" customWidth="1"/>
    <col min="13831" max="13831" width="5.7109375" style="244" customWidth="1"/>
    <col min="13832" max="13832" width="13.5703125" style="244" customWidth="1"/>
    <col min="13833" max="13833" width="75.85546875" style="244" customWidth="1"/>
    <col min="13834" max="14080" width="9.140625" style="244"/>
    <col min="14081" max="14081" width="8.140625" style="244" customWidth="1"/>
    <col min="14082" max="14082" width="5" style="244" customWidth="1"/>
    <col min="14083" max="14083" width="4.140625" style="244" customWidth="1"/>
    <col min="14084" max="14084" width="3.140625" style="244" customWidth="1"/>
    <col min="14085" max="14085" width="3.42578125" style="244" customWidth="1"/>
    <col min="14086" max="14086" width="6.5703125" style="244" customWidth="1"/>
    <col min="14087" max="14087" width="5.7109375" style="244" customWidth="1"/>
    <col min="14088" max="14088" width="13.5703125" style="244" customWidth="1"/>
    <col min="14089" max="14089" width="75.85546875" style="244" customWidth="1"/>
    <col min="14090" max="14336" width="9.140625" style="244"/>
    <col min="14337" max="14337" width="8.140625" style="244" customWidth="1"/>
    <col min="14338" max="14338" width="5" style="244" customWidth="1"/>
    <col min="14339" max="14339" width="4.140625" style="244" customWidth="1"/>
    <col min="14340" max="14340" width="3.140625" style="244" customWidth="1"/>
    <col min="14341" max="14341" width="3.42578125" style="244" customWidth="1"/>
    <col min="14342" max="14342" width="6.5703125" style="244" customWidth="1"/>
    <col min="14343" max="14343" width="5.7109375" style="244" customWidth="1"/>
    <col min="14344" max="14344" width="13.5703125" style="244" customWidth="1"/>
    <col min="14345" max="14345" width="75.85546875" style="244" customWidth="1"/>
    <col min="14346" max="14592" width="9.140625" style="244"/>
    <col min="14593" max="14593" width="8.140625" style="244" customWidth="1"/>
    <col min="14594" max="14594" width="5" style="244" customWidth="1"/>
    <col min="14595" max="14595" width="4.140625" style="244" customWidth="1"/>
    <col min="14596" max="14596" width="3.140625" style="244" customWidth="1"/>
    <col min="14597" max="14597" width="3.42578125" style="244" customWidth="1"/>
    <col min="14598" max="14598" width="6.5703125" style="244" customWidth="1"/>
    <col min="14599" max="14599" width="5.7109375" style="244" customWidth="1"/>
    <col min="14600" max="14600" width="13.5703125" style="244" customWidth="1"/>
    <col min="14601" max="14601" width="75.85546875" style="244" customWidth="1"/>
    <col min="14602" max="14848" width="9.140625" style="244"/>
    <col min="14849" max="14849" width="8.140625" style="244" customWidth="1"/>
    <col min="14850" max="14850" width="5" style="244" customWidth="1"/>
    <col min="14851" max="14851" width="4.140625" style="244" customWidth="1"/>
    <col min="14852" max="14852" width="3.140625" style="244" customWidth="1"/>
    <col min="14853" max="14853" width="3.42578125" style="244" customWidth="1"/>
    <col min="14854" max="14854" width="6.5703125" style="244" customWidth="1"/>
    <col min="14855" max="14855" width="5.7109375" style="244" customWidth="1"/>
    <col min="14856" max="14856" width="13.5703125" style="244" customWidth="1"/>
    <col min="14857" max="14857" width="75.85546875" style="244" customWidth="1"/>
    <col min="14858" max="15104" width="9.140625" style="244"/>
    <col min="15105" max="15105" width="8.140625" style="244" customWidth="1"/>
    <col min="15106" max="15106" width="5" style="244" customWidth="1"/>
    <col min="15107" max="15107" width="4.140625" style="244" customWidth="1"/>
    <col min="15108" max="15108" width="3.140625" style="244" customWidth="1"/>
    <col min="15109" max="15109" width="3.42578125" style="244" customWidth="1"/>
    <col min="15110" max="15110" width="6.5703125" style="244" customWidth="1"/>
    <col min="15111" max="15111" width="5.7109375" style="244" customWidth="1"/>
    <col min="15112" max="15112" width="13.5703125" style="244" customWidth="1"/>
    <col min="15113" max="15113" width="75.85546875" style="244" customWidth="1"/>
    <col min="15114" max="15360" width="9.140625" style="244"/>
    <col min="15361" max="15361" width="8.140625" style="244" customWidth="1"/>
    <col min="15362" max="15362" width="5" style="244" customWidth="1"/>
    <col min="15363" max="15363" width="4.140625" style="244" customWidth="1"/>
    <col min="15364" max="15364" width="3.140625" style="244" customWidth="1"/>
    <col min="15365" max="15365" width="3.42578125" style="244" customWidth="1"/>
    <col min="15366" max="15366" width="6.5703125" style="244" customWidth="1"/>
    <col min="15367" max="15367" width="5.7109375" style="244" customWidth="1"/>
    <col min="15368" max="15368" width="13.5703125" style="244" customWidth="1"/>
    <col min="15369" max="15369" width="75.85546875" style="244" customWidth="1"/>
    <col min="15370" max="15616" width="9.140625" style="244"/>
    <col min="15617" max="15617" width="8.140625" style="244" customWidth="1"/>
    <col min="15618" max="15618" width="5" style="244" customWidth="1"/>
    <col min="15619" max="15619" width="4.140625" style="244" customWidth="1"/>
    <col min="15620" max="15620" width="3.140625" style="244" customWidth="1"/>
    <col min="15621" max="15621" width="3.42578125" style="244" customWidth="1"/>
    <col min="15622" max="15622" width="6.5703125" style="244" customWidth="1"/>
    <col min="15623" max="15623" width="5.7109375" style="244" customWidth="1"/>
    <col min="15624" max="15624" width="13.5703125" style="244" customWidth="1"/>
    <col min="15625" max="15625" width="75.85546875" style="244" customWidth="1"/>
    <col min="15626" max="15872" width="9.140625" style="244"/>
    <col min="15873" max="15873" width="8.140625" style="244" customWidth="1"/>
    <col min="15874" max="15874" width="5" style="244" customWidth="1"/>
    <col min="15875" max="15875" width="4.140625" style="244" customWidth="1"/>
    <col min="15876" max="15876" width="3.140625" style="244" customWidth="1"/>
    <col min="15877" max="15877" width="3.42578125" style="244" customWidth="1"/>
    <col min="15878" max="15878" width="6.5703125" style="244" customWidth="1"/>
    <col min="15879" max="15879" width="5.7109375" style="244" customWidth="1"/>
    <col min="15880" max="15880" width="13.5703125" style="244" customWidth="1"/>
    <col min="15881" max="15881" width="75.85546875" style="244" customWidth="1"/>
    <col min="15882" max="16128" width="9.140625" style="244"/>
    <col min="16129" max="16129" width="8.140625" style="244" customWidth="1"/>
    <col min="16130" max="16130" width="5" style="244" customWidth="1"/>
    <col min="16131" max="16131" width="4.140625" style="244" customWidth="1"/>
    <col min="16132" max="16132" width="3.140625" style="244" customWidth="1"/>
    <col min="16133" max="16133" width="3.42578125" style="244" customWidth="1"/>
    <col min="16134" max="16134" width="6.5703125" style="244" customWidth="1"/>
    <col min="16135" max="16135" width="5.7109375" style="244" customWidth="1"/>
    <col min="16136" max="16136" width="13.5703125" style="244" customWidth="1"/>
    <col min="16137" max="16137" width="75.85546875" style="244" customWidth="1"/>
    <col min="16138" max="16384" width="9.140625" style="244"/>
  </cols>
  <sheetData>
    <row r="1" spans="1:10" ht="15" customHeight="1" x14ac:dyDescent="0.2">
      <c r="I1" s="260" t="s">
        <v>84</v>
      </c>
    </row>
    <row r="2" spans="1:10" ht="15" customHeight="1" x14ac:dyDescent="0.2">
      <c r="I2" s="260" t="s">
        <v>35</v>
      </c>
    </row>
    <row r="3" spans="1:10" ht="15" customHeight="1" x14ac:dyDescent="0.2">
      <c r="A3" s="245"/>
      <c r="B3" s="245"/>
      <c r="C3" s="245"/>
      <c r="D3" s="245"/>
      <c r="E3" s="245"/>
      <c r="F3" s="245"/>
      <c r="G3" s="245"/>
      <c r="H3" s="245"/>
      <c r="I3" s="260" t="s">
        <v>36</v>
      </c>
      <c r="J3" s="246"/>
    </row>
    <row r="4" spans="1:10" ht="15" customHeight="1" x14ac:dyDescent="0.2">
      <c r="A4" s="245"/>
      <c r="B4" s="245"/>
      <c r="C4" s="245"/>
      <c r="D4" s="245"/>
      <c r="E4" s="245"/>
      <c r="F4" s="245"/>
      <c r="G4" s="245"/>
      <c r="H4" s="245"/>
      <c r="I4" s="260" t="s">
        <v>303</v>
      </c>
      <c r="J4" s="246"/>
    </row>
    <row r="5" spans="1:10" ht="15" customHeight="1" x14ac:dyDescent="0.2">
      <c r="A5" s="245"/>
      <c r="B5" s="245"/>
      <c r="C5" s="245"/>
      <c r="D5" s="245"/>
      <c r="E5" s="245"/>
      <c r="F5" s="245"/>
      <c r="G5" s="245"/>
      <c r="H5" s="245"/>
      <c r="I5" s="260" t="s">
        <v>286</v>
      </c>
      <c r="J5" s="246"/>
    </row>
    <row r="6" spans="1:10" ht="15" customHeight="1" x14ac:dyDescent="0.2">
      <c r="A6" s="245"/>
      <c r="B6" s="245"/>
      <c r="C6" s="245"/>
      <c r="D6" s="245"/>
      <c r="E6" s="245"/>
      <c r="F6" s="245"/>
      <c r="G6" s="245"/>
      <c r="H6" s="245"/>
      <c r="I6" s="260" t="s">
        <v>314</v>
      </c>
      <c r="J6" s="246"/>
    </row>
    <row r="7" spans="1:10" ht="11.25" customHeight="1" x14ac:dyDescent="0.2">
      <c r="A7" s="245"/>
      <c r="B7" s="245"/>
      <c r="C7" s="245"/>
      <c r="D7" s="245"/>
      <c r="E7" s="245"/>
      <c r="F7" s="245"/>
      <c r="G7" s="245"/>
      <c r="H7" s="245"/>
      <c r="I7" s="376" t="s">
        <v>385</v>
      </c>
      <c r="J7" s="246"/>
    </row>
    <row r="8" spans="1:10" ht="11.25" customHeight="1" x14ac:dyDescent="0.2">
      <c r="A8" s="245"/>
      <c r="B8" s="245"/>
      <c r="C8" s="245"/>
      <c r="D8" s="245"/>
      <c r="E8" s="245"/>
      <c r="F8" s="245"/>
      <c r="G8" s="245"/>
      <c r="H8" s="245"/>
      <c r="I8" s="247"/>
      <c r="J8" s="246"/>
    </row>
    <row r="9" spans="1:10" ht="11.25" customHeight="1" x14ac:dyDescent="0.2">
      <c r="A9" s="245"/>
      <c r="B9" s="245"/>
      <c r="C9" s="245"/>
      <c r="D9" s="245"/>
      <c r="E9" s="245"/>
      <c r="F9" s="245"/>
      <c r="G9" s="245"/>
      <c r="H9" s="245"/>
      <c r="I9" s="247"/>
      <c r="J9" s="246"/>
    </row>
    <row r="10" spans="1:10" ht="11.25" customHeight="1" x14ac:dyDescent="0.2">
      <c r="A10" s="245"/>
      <c r="B10" s="245"/>
      <c r="C10" s="245"/>
      <c r="D10" s="245"/>
      <c r="E10" s="245"/>
      <c r="F10" s="245"/>
      <c r="G10" s="245"/>
      <c r="H10" s="245"/>
      <c r="J10" s="246"/>
    </row>
    <row r="11" spans="1:10" ht="66" customHeight="1" x14ac:dyDescent="0.3">
      <c r="A11" s="614" t="s">
        <v>316</v>
      </c>
      <c r="B11" s="614"/>
      <c r="C11" s="614"/>
      <c r="D11" s="614"/>
      <c r="E11" s="614"/>
      <c r="F11" s="614"/>
      <c r="G11" s="614"/>
      <c r="H11" s="614"/>
      <c r="I11" s="614"/>
      <c r="J11" s="246"/>
    </row>
    <row r="12" spans="1:10" ht="13.5" thickBot="1" x14ac:dyDescent="0.25">
      <c r="A12" s="245"/>
      <c r="B12" s="245"/>
      <c r="C12" s="245"/>
      <c r="D12" s="245"/>
      <c r="E12" s="245"/>
      <c r="F12" s="245"/>
      <c r="G12" s="245"/>
      <c r="H12" s="245"/>
      <c r="I12" s="245"/>
    </row>
    <row r="13" spans="1:10" ht="38.25" customHeight="1" thickBot="1" x14ac:dyDescent="0.35">
      <c r="A13" s="615" t="s">
        <v>305</v>
      </c>
      <c r="B13" s="616"/>
      <c r="C13" s="616"/>
      <c r="D13" s="616"/>
      <c r="E13" s="616"/>
      <c r="F13" s="616"/>
      <c r="G13" s="616"/>
      <c r="H13" s="617"/>
      <c r="I13" s="618" t="s">
        <v>306</v>
      </c>
    </row>
    <row r="14" spans="1:10" ht="38.25" customHeight="1" thickBot="1" x14ac:dyDescent="0.35">
      <c r="A14" s="621" t="s">
        <v>307</v>
      </c>
      <c r="B14" s="621" t="s">
        <v>308</v>
      </c>
      <c r="C14" s="623" t="s">
        <v>1</v>
      </c>
      <c r="D14" s="615" t="s">
        <v>2</v>
      </c>
      <c r="E14" s="616"/>
      <c r="F14" s="617"/>
      <c r="G14" s="624" t="s">
        <v>82</v>
      </c>
      <c r="H14" s="625"/>
      <c r="I14" s="619"/>
    </row>
    <row r="15" spans="1:10" ht="176.25" customHeight="1" thickBot="1" x14ac:dyDescent="0.25">
      <c r="A15" s="622"/>
      <c r="B15" s="622"/>
      <c r="C15" s="622"/>
      <c r="D15" s="248"/>
      <c r="E15" s="249" t="s">
        <v>3</v>
      </c>
      <c r="F15" s="249" t="s">
        <v>4</v>
      </c>
      <c r="G15" s="250" t="s">
        <v>309</v>
      </c>
      <c r="H15" s="250" t="s">
        <v>310</v>
      </c>
      <c r="I15" s="620"/>
    </row>
    <row r="16" spans="1:10" s="245" customFormat="1" ht="40.5" customHeight="1" thickBot="1" x14ac:dyDescent="0.35">
      <c r="A16" s="611" t="s">
        <v>43</v>
      </c>
      <c r="B16" s="612"/>
      <c r="C16" s="612"/>
      <c r="D16" s="612"/>
      <c r="E16" s="612"/>
      <c r="F16" s="612"/>
      <c r="G16" s="612"/>
      <c r="H16" s="612"/>
      <c r="I16" s="613"/>
    </row>
    <row r="17" spans="1:9" ht="33.75" customHeight="1" x14ac:dyDescent="0.25">
      <c r="A17" s="251" t="s">
        <v>37</v>
      </c>
      <c r="B17" s="252" t="s">
        <v>9</v>
      </c>
      <c r="C17" s="252" t="s">
        <v>13</v>
      </c>
      <c r="D17" s="252" t="s">
        <v>19</v>
      </c>
      <c r="E17" s="252" t="s">
        <v>9</v>
      </c>
      <c r="F17" s="252" t="s">
        <v>14</v>
      </c>
      <c r="G17" s="252" t="s">
        <v>10</v>
      </c>
      <c r="H17" s="252" t="s">
        <v>39</v>
      </c>
      <c r="I17" s="253" t="s">
        <v>311</v>
      </c>
    </row>
    <row r="18" spans="1:9" ht="37.5" customHeight="1" thickBot="1" x14ac:dyDescent="0.3">
      <c r="A18" s="254" t="s">
        <v>37</v>
      </c>
      <c r="B18" s="255" t="s">
        <v>9</v>
      </c>
      <c r="C18" s="255" t="s">
        <v>13</v>
      </c>
      <c r="D18" s="255" t="s">
        <v>19</v>
      </c>
      <c r="E18" s="255" t="s">
        <v>9</v>
      </c>
      <c r="F18" s="255" t="s">
        <v>14</v>
      </c>
      <c r="G18" s="255" t="s">
        <v>10</v>
      </c>
      <c r="H18" s="255" t="s">
        <v>41</v>
      </c>
      <c r="I18" s="256" t="s">
        <v>312</v>
      </c>
    </row>
    <row r="19" spans="1:9" ht="14.25" x14ac:dyDescent="0.2">
      <c r="A19" s="257"/>
      <c r="B19" s="257"/>
      <c r="C19" s="257"/>
      <c r="D19" s="257"/>
      <c r="E19" s="257"/>
      <c r="F19" s="257"/>
      <c r="G19" s="257"/>
      <c r="H19" s="257"/>
      <c r="I19" s="257"/>
    </row>
    <row r="20" spans="1:9" ht="14.25" x14ac:dyDescent="0.2">
      <c r="A20" s="257"/>
      <c r="B20" s="257"/>
      <c r="C20" s="257"/>
      <c r="D20" s="257"/>
      <c r="E20" s="257"/>
      <c r="F20" s="257"/>
      <c r="G20" s="257"/>
      <c r="H20" s="257"/>
      <c r="I20" s="257"/>
    </row>
    <row r="21" spans="1:9" ht="15" x14ac:dyDescent="0.25">
      <c r="A21" s="258"/>
      <c r="B21" s="258"/>
      <c r="C21" s="258"/>
      <c r="D21" s="258"/>
      <c r="E21" s="258"/>
      <c r="F21" s="258"/>
      <c r="G21" s="258"/>
      <c r="H21" s="258"/>
      <c r="I21" s="258"/>
    </row>
    <row r="22" spans="1:9" ht="15" x14ac:dyDescent="0.25">
      <c r="A22" s="258"/>
      <c r="B22" s="258"/>
      <c r="C22" s="258"/>
      <c r="D22" s="258"/>
      <c r="E22" s="258"/>
      <c r="F22" s="258"/>
      <c r="G22" s="258"/>
      <c r="H22" s="258"/>
      <c r="I22" s="258"/>
    </row>
  </sheetData>
  <mergeCells count="9">
    <mergeCell ref="A16:I16"/>
    <mergeCell ref="A11:I11"/>
    <mergeCell ref="A13:H13"/>
    <mergeCell ref="I13:I15"/>
    <mergeCell ref="A14:A15"/>
    <mergeCell ref="B14:B15"/>
    <mergeCell ref="C14:C15"/>
    <mergeCell ref="D14:F14"/>
    <mergeCell ref="G14:H14"/>
  </mergeCells>
  <pageMargins left="1.0236220472440944" right="0.43307086614173229" top="0.31496062992125984" bottom="0.98425196850393704" header="0.51181102362204722" footer="0.51181102362204722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0"/>
  <sheetViews>
    <sheetView view="pageBreakPreview" topLeftCell="A3" zoomScaleNormal="100" zoomScaleSheetLayoutView="100" workbookViewId="0">
      <selection activeCell="J8" sqref="J8"/>
    </sheetView>
  </sheetViews>
  <sheetFormatPr defaultColWidth="13.85546875" defaultRowHeight="15.75" x14ac:dyDescent="0.25"/>
  <cols>
    <col min="1" max="1" width="45.85546875" style="3" customWidth="1"/>
    <col min="2" max="3" width="4.140625" style="3" bestFit="1" customWidth="1"/>
    <col min="4" max="6" width="4.28515625" style="3" customWidth="1"/>
    <col min="7" max="7" width="5.85546875" style="3" customWidth="1"/>
    <col min="8" max="8" width="15.85546875" style="3" customWidth="1"/>
    <col min="9" max="9" width="15.140625" style="13" bestFit="1" customWidth="1"/>
    <col min="10" max="11" width="17.7109375" style="13" customWidth="1"/>
    <col min="12" max="253" width="9.140625" style="4" customWidth="1"/>
    <col min="254" max="16384" width="13.85546875" style="4"/>
  </cols>
  <sheetData>
    <row r="1" spans="1:11" ht="15.75" customHeight="1" x14ac:dyDescent="0.25">
      <c r="A1" s="26"/>
      <c r="I1" s="1"/>
      <c r="J1" s="1"/>
      <c r="K1" s="225" t="s">
        <v>366</v>
      </c>
    </row>
    <row r="2" spans="1:11" ht="15.75" customHeight="1" x14ac:dyDescent="0.25">
      <c r="A2" s="26"/>
      <c r="I2" s="1"/>
      <c r="J2" s="1"/>
      <c r="K2" s="225" t="s">
        <v>35</v>
      </c>
    </row>
    <row r="3" spans="1:11" ht="15.75" customHeight="1" x14ac:dyDescent="0.25">
      <c r="A3" s="26"/>
      <c r="I3" s="1"/>
      <c r="J3" s="1"/>
      <c r="K3" s="225" t="s">
        <v>36</v>
      </c>
    </row>
    <row r="4" spans="1:11" ht="15.75" customHeight="1" x14ac:dyDescent="0.25">
      <c r="I4" s="1"/>
      <c r="J4" s="1"/>
      <c r="K4" s="225" t="s">
        <v>303</v>
      </c>
    </row>
    <row r="5" spans="1:11" ht="15.75" customHeight="1" x14ac:dyDescent="0.25">
      <c r="I5" s="1"/>
      <c r="J5" s="1"/>
      <c r="K5" s="225" t="s">
        <v>286</v>
      </c>
    </row>
    <row r="6" spans="1:11" ht="15.75" customHeight="1" x14ac:dyDescent="0.25">
      <c r="I6" s="1"/>
      <c r="J6" s="1"/>
      <c r="K6" s="225" t="s">
        <v>313</v>
      </c>
    </row>
    <row r="7" spans="1:11" ht="15.75" customHeight="1" x14ac:dyDescent="0.25">
      <c r="I7" s="6"/>
      <c r="J7" s="6"/>
      <c r="K7" s="377" t="s">
        <v>385</v>
      </c>
    </row>
    <row r="8" spans="1:11" ht="15.75" customHeight="1" x14ac:dyDescent="0.25">
      <c r="I8" s="6"/>
      <c r="J8" s="6"/>
      <c r="K8" s="6"/>
    </row>
    <row r="9" spans="1:11" ht="39" customHeight="1" x14ac:dyDescent="0.25">
      <c r="A9" s="627" t="s">
        <v>355</v>
      </c>
      <c r="B9" s="627"/>
      <c r="C9" s="627"/>
      <c r="D9" s="627"/>
      <c r="E9" s="627"/>
      <c r="F9" s="627"/>
      <c r="G9" s="627"/>
      <c r="H9" s="627"/>
      <c r="I9" s="627"/>
      <c r="J9" s="628"/>
      <c r="K9" s="628"/>
    </row>
    <row r="11" spans="1:11" ht="48" customHeight="1" x14ac:dyDescent="0.25">
      <c r="A11" s="626" t="s">
        <v>80</v>
      </c>
      <c r="B11" s="626" t="s">
        <v>81</v>
      </c>
      <c r="C11" s="626"/>
      <c r="D11" s="626"/>
      <c r="E11" s="626"/>
      <c r="F11" s="626"/>
      <c r="G11" s="626"/>
      <c r="H11" s="626"/>
      <c r="I11" s="99" t="s">
        <v>83</v>
      </c>
      <c r="J11" s="99" t="s">
        <v>83</v>
      </c>
      <c r="K11" s="99" t="s">
        <v>83</v>
      </c>
    </row>
    <row r="12" spans="1:11" ht="168" customHeight="1" x14ac:dyDescent="0.25">
      <c r="A12" s="626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82</v>
      </c>
      <c r="H12" s="2" t="s">
        <v>38</v>
      </c>
      <c r="I12" s="24" t="s">
        <v>45</v>
      </c>
      <c r="J12" s="24" t="s">
        <v>261</v>
      </c>
      <c r="K12" s="24" t="s">
        <v>262</v>
      </c>
    </row>
    <row r="13" spans="1:11" s="17" customFormat="1" hidden="1" x14ac:dyDescent="0.25">
      <c r="A13" s="11" t="s">
        <v>59</v>
      </c>
      <c r="B13" s="11" t="s">
        <v>9</v>
      </c>
      <c r="C13" s="11" t="s">
        <v>19</v>
      </c>
      <c r="D13" s="11" t="s">
        <v>48</v>
      </c>
      <c r="E13" s="11" t="s">
        <v>48</v>
      </c>
      <c r="F13" s="11" t="s">
        <v>48</v>
      </c>
      <c r="G13" s="11" t="s">
        <v>10</v>
      </c>
      <c r="H13" s="11" t="s">
        <v>32</v>
      </c>
      <c r="I13" s="12"/>
      <c r="J13" s="12"/>
      <c r="K13" s="12"/>
    </row>
    <row r="14" spans="1:11" s="14" customFormat="1" hidden="1" x14ac:dyDescent="0.25">
      <c r="A14" s="11" t="s">
        <v>59</v>
      </c>
      <c r="B14" s="7" t="s">
        <v>9</v>
      </c>
      <c r="C14" s="7" t="s">
        <v>19</v>
      </c>
      <c r="D14" s="7" t="s">
        <v>48</v>
      </c>
      <c r="E14" s="7" t="s">
        <v>48</v>
      </c>
      <c r="F14" s="7" t="s">
        <v>48</v>
      </c>
      <c r="G14" s="7" t="s">
        <v>10</v>
      </c>
      <c r="H14" s="7" t="s">
        <v>60</v>
      </c>
      <c r="I14" s="8"/>
      <c r="J14" s="8"/>
      <c r="K14" s="8"/>
    </row>
    <row r="15" spans="1:11" s="15" customFormat="1" ht="37.5" hidden="1" customHeight="1" x14ac:dyDescent="0.25">
      <c r="A15" s="11" t="s">
        <v>59</v>
      </c>
      <c r="B15" s="9" t="s">
        <v>9</v>
      </c>
      <c r="C15" s="9" t="s">
        <v>19</v>
      </c>
      <c r="D15" s="9" t="s">
        <v>48</v>
      </c>
      <c r="E15" s="9" t="s">
        <v>48</v>
      </c>
      <c r="F15" s="9" t="s">
        <v>14</v>
      </c>
      <c r="G15" s="9" t="s">
        <v>10</v>
      </c>
      <c r="H15" s="9" t="s">
        <v>61</v>
      </c>
      <c r="I15" s="10"/>
      <c r="J15" s="10"/>
      <c r="K15" s="10"/>
    </row>
    <row r="16" spans="1:11" s="16" customFormat="1" ht="44.25" hidden="1" customHeight="1" x14ac:dyDescent="0.25">
      <c r="A16" s="11" t="s">
        <v>59</v>
      </c>
      <c r="B16" s="7" t="s">
        <v>9</v>
      </c>
      <c r="C16" s="7" t="s">
        <v>19</v>
      </c>
      <c r="D16" s="7" t="s">
        <v>48</v>
      </c>
      <c r="E16" s="7" t="s">
        <v>48</v>
      </c>
      <c r="F16" s="7" t="s">
        <v>48</v>
      </c>
      <c r="G16" s="7" t="s">
        <v>10</v>
      </c>
      <c r="H16" s="7" t="s">
        <v>62</v>
      </c>
      <c r="I16" s="8"/>
      <c r="J16" s="8"/>
      <c r="K16" s="8"/>
    </row>
    <row r="17" spans="1:11" s="15" customFormat="1" hidden="1" x14ac:dyDescent="0.25">
      <c r="A17" s="11" t="s">
        <v>59</v>
      </c>
      <c r="B17" s="9" t="s">
        <v>9</v>
      </c>
      <c r="C17" s="9" t="s">
        <v>19</v>
      </c>
      <c r="D17" s="9" t="s">
        <v>48</v>
      </c>
      <c r="E17" s="9" t="s">
        <v>48</v>
      </c>
      <c r="F17" s="9" t="s">
        <v>14</v>
      </c>
      <c r="G17" s="9" t="s">
        <v>10</v>
      </c>
      <c r="H17" s="9" t="s">
        <v>63</v>
      </c>
      <c r="I17" s="10"/>
      <c r="J17" s="10"/>
      <c r="K17" s="10"/>
    </row>
    <row r="18" spans="1:11" s="17" customFormat="1" ht="37.5" customHeight="1" x14ac:dyDescent="0.25">
      <c r="A18" s="25" t="s">
        <v>64</v>
      </c>
      <c r="B18" s="11" t="s">
        <v>9</v>
      </c>
      <c r="C18" s="11" t="s">
        <v>13</v>
      </c>
      <c r="D18" s="11" t="s">
        <v>48</v>
      </c>
      <c r="E18" s="11" t="s">
        <v>48</v>
      </c>
      <c r="F18" s="11" t="s">
        <v>48</v>
      </c>
      <c r="G18" s="11" t="s">
        <v>10</v>
      </c>
      <c r="H18" s="11" t="s">
        <v>32</v>
      </c>
      <c r="I18" s="23">
        <f>I28+I19</f>
        <v>0</v>
      </c>
      <c r="J18" s="23">
        <f>J28+J19</f>
        <v>1643.4700000006706</v>
      </c>
      <c r="K18" s="23">
        <f>K28+K19</f>
        <v>5975</v>
      </c>
    </row>
    <row r="19" spans="1:11" s="14" customFormat="1" ht="24" customHeight="1" x14ac:dyDescent="0.25">
      <c r="A19" s="25" t="s">
        <v>66</v>
      </c>
      <c r="B19" s="11" t="s">
        <v>9</v>
      </c>
      <c r="C19" s="11" t="s">
        <v>13</v>
      </c>
      <c r="D19" s="11" t="s">
        <v>48</v>
      </c>
      <c r="E19" s="11" t="s">
        <v>48</v>
      </c>
      <c r="F19" s="11" t="s">
        <v>48</v>
      </c>
      <c r="G19" s="11" t="s">
        <v>10</v>
      </c>
      <c r="H19" s="11" t="s">
        <v>65</v>
      </c>
      <c r="I19" s="23">
        <f>I25</f>
        <v>-12448442.460000001</v>
      </c>
      <c r="J19" s="23">
        <f>J25</f>
        <v>-13011509.939999999</v>
      </c>
      <c r="K19" s="23">
        <f>K25</f>
        <v>-13729178.109999999</v>
      </c>
    </row>
    <row r="20" spans="1:11" s="17" customFormat="1" ht="1.5" hidden="1" customHeight="1" x14ac:dyDescent="0.25">
      <c r="A20" s="25" t="s">
        <v>67</v>
      </c>
      <c r="B20" s="11" t="s">
        <v>13</v>
      </c>
      <c r="C20" s="11" t="s">
        <v>48</v>
      </c>
      <c r="D20" s="11" t="s">
        <v>48</v>
      </c>
      <c r="E20" s="11" t="s">
        <v>48</v>
      </c>
      <c r="F20" s="11" t="s">
        <v>48</v>
      </c>
      <c r="G20" s="11" t="s">
        <v>10</v>
      </c>
      <c r="H20" s="11" t="s">
        <v>32</v>
      </c>
      <c r="I20" s="23"/>
      <c r="J20" s="23"/>
      <c r="K20" s="23"/>
    </row>
    <row r="21" spans="1:11" s="14" customFormat="1" ht="45" hidden="1" customHeight="1" x14ac:dyDescent="0.25">
      <c r="A21" s="25" t="s">
        <v>69</v>
      </c>
      <c r="B21" s="11" t="s">
        <v>13</v>
      </c>
      <c r="C21" s="11" t="s">
        <v>48</v>
      </c>
      <c r="D21" s="11" t="s">
        <v>48</v>
      </c>
      <c r="E21" s="11" t="s">
        <v>48</v>
      </c>
      <c r="F21" s="11" t="s">
        <v>48</v>
      </c>
      <c r="G21" s="11" t="s">
        <v>10</v>
      </c>
      <c r="H21" s="11" t="s">
        <v>68</v>
      </c>
      <c r="I21" s="23"/>
      <c r="J21" s="23"/>
      <c r="K21" s="23"/>
    </row>
    <row r="22" spans="1:11" s="15" customFormat="1" ht="54" hidden="1" customHeight="1" x14ac:dyDescent="0.25">
      <c r="A22" s="25" t="s">
        <v>70</v>
      </c>
      <c r="B22" s="11" t="s">
        <v>13</v>
      </c>
      <c r="C22" s="11" t="s">
        <v>48</v>
      </c>
      <c r="D22" s="11" t="s">
        <v>48</v>
      </c>
      <c r="E22" s="11" t="s">
        <v>48</v>
      </c>
      <c r="F22" s="11" t="s">
        <v>19</v>
      </c>
      <c r="G22" s="11" t="s">
        <v>10</v>
      </c>
      <c r="H22" s="11" t="s">
        <v>68</v>
      </c>
      <c r="I22" s="23"/>
      <c r="J22" s="23"/>
      <c r="K22" s="23"/>
    </row>
    <row r="23" spans="1:11" s="18" customFormat="1" ht="110.25" hidden="1" x14ac:dyDescent="0.25">
      <c r="A23" s="25" t="s">
        <v>71</v>
      </c>
      <c r="B23" s="11" t="s">
        <v>20</v>
      </c>
      <c r="C23" s="11" t="s">
        <v>9</v>
      </c>
      <c r="D23" s="11" t="s">
        <v>19</v>
      </c>
      <c r="E23" s="11" t="s">
        <v>48</v>
      </c>
      <c r="F23" s="11" t="s">
        <v>48</v>
      </c>
      <c r="G23" s="11" t="s">
        <v>10</v>
      </c>
      <c r="H23" s="11" t="s">
        <v>21</v>
      </c>
      <c r="I23" s="23"/>
      <c r="J23" s="23"/>
      <c r="K23" s="23"/>
    </row>
    <row r="24" spans="1:11" s="19" customFormat="1" ht="126" hidden="1" x14ac:dyDescent="0.25">
      <c r="A24" s="25" t="s">
        <v>72</v>
      </c>
      <c r="B24" s="11" t="s">
        <v>20</v>
      </c>
      <c r="C24" s="11" t="s">
        <v>9</v>
      </c>
      <c r="D24" s="11" t="s">
        <v>19</v>
      </c>
      <c r="E24" s="11" t="s">
        <v>48</v>
      </c>
      <c r="F24" s="11" t="s">
        <v>14</v>
      </c>
      <c r="G24" s="11" t="s">
        <v>10</v>
      </c>
      <c r="H24" s="11" t="s">
        <v>21</v>
      </c>
      <c r="I24" s="23"/>
      <c r="J24" s="23"/>
      <c r="K24" s="23"/>
    </row>
    <row r="25" spans="1:11" s="15" customFormat="1" ht="34.5" customHeight="1" x14ac:dyDescent="0.25">
      <c r="A25" s="25" t="s">
        <v>73</v>
      </c>
      <c r="B25" s="11" t="s">
        <v>9</v>
      </c>
      <c r="C25" s="11" t="s">
        <v>13</v>
      </c>
      <c r="D25" s="11" t="s">
        <v>19</v>
      </c>
      <c r="E25" s="11" t="s">
        <v>48</v>
      </c>
      <c r="F25" s="11" t="s">
        <v>48</v>
      </c>
      <c r="G25" s="11" t="s">
        <v>10</v>
      </c>
      <c r="H25" s="11" t="s">
        <v>65</v>
      </c>
      <c r="I25" s="23">
        <f t="shared" ref="I25:K26" si="0">I26</f>
        <v>-12448442.460000001</v>
      </c>
      <c r="J25" s="23">
        <f t="shared" si="0"/>
        <v>-13011509.939999999</v>
      </c>
      <c r="K25" s="23">
        <f t="shared" si="0"/>
        <v>-13729178.109999999</v>
      </c>
    </row>
    <row r="26" spans="1:11" s="15" customFormat="1" ht="33.75" customHeight="1" x14ac:dyDescent="0.25">
      <c r="A26" s="25" t="s">
        <v>74</v>
      </c>
      <c r="B26" s="11" t="s">
        <v>9</v>
      </c>
      <c r="C26" s="11" t="s">
        <v>13</v>
      </c>
      <c r="D26" s="11" t="s">
        <v>19</v>
      </c>
      <c r="E26" s="11" t="s">
        <v>9</v>
      </c>
      <c r="F26" s="11" t="s">
        <v>48</v>
      </c>
      <c r="G26" s="11" t="s">
        <v>10</v>
      </c>
      <c r="H26" s="11" t="s">
        <v>39</v>
      </c>
      <c r="I26" s="23">
        <f t="shared" si="0"/>
        <v>-12448442.460000001</v>
      </c>
      <c r="J26" s="23">
        <f t="shared" si="0"/>
        <v>-13011509.939999999</v>
      </c>
      <c r="K26" s="23">
        <f t="shared" si="0"/>
        <v>-13729178.109999999</v>
      </c>
    </row>
    <row r="27" spans="1:11" s="20" customFormat="1" ht="33" customHeight="1" x14ac:dyDescent="0.25">
      <c r="A27" s="25" t="s">
        <v>40</v>
      </c>
      <c r="B27" s="11" t="s">
        <v>9</v>
      </c>
      <c r="C27" s="11" t="s">
        <v>13</v>
      </c>
      <c r="D27" s="11" t="s">
        <v>19</v>
      </c>
      <c r="E27" s="11" t="s">
        <v>9</v>
      </c>
      <c r="F27" s="11" t="s">
        <v>14</v>
      </c>
      <c r="G27" s="11" t="s">
        <v>10</v>
      </c>
      <c r="H27" s="11" t="s">
        <v>39</v>
      </c>
      <c r="I27" s="23">
        <f>0-'2. Доходы '!J74</f>
        <v>-12448442.460000001</v>
      </c>
      <c r="J27" s="23">
        <f>0-'2. Доходы '!K74</f>
        <v>-13011509.939999999</v>
      </c>
      <c r="K27" s="23">
        <f>0-'2. Доходы '!L74</f>
        <v>-13729178.109999999</v>
      </c>
    </row>
    <row r="28" spans="1:11" s="14" customFormat="1" ht="18.75" customHeight="1" x14ac:dyDescent="0.25">
      <c r="A28" s="25" t="s">
        <v>76</v>
      </c>
      <c r="B28" s="11" t="s">
        <v>9</v>
      </c>
      <c r="C28" s="11" t="s">
        <v>13</v>
      </c>
      <c r="D28" s="11" t="s">
        <v>48</v>
      </c>
      <c r="E28" s="11" t="s">
        <v>48</v>
      </c>
      <c r="F28" s="11" t="s">
        <v>48</v>
      </c>
      <c r="G28" s="11" t="s">
        <v>10</v>
      </c>
      <c r="H28" s="11" t="s">
        <v>75</v>
      </c>
      <c r="I28" s="23">
        <f>I31</f>
        <v>12448442.459999999</v>
      </c>
      <c r="J28" s="23">
        <f t="shared" ref="J28:K28" si="1">J31</f>
        <v>13013153.41</v>
      </c>
      <c r="K28" s="23">
        <f t="shared" si="1"/>
        <v>13735153.109999999</v>
      </c>
    </row>
    <row r="29" spans="1:11" s="15" customFormat="1" ht="31.5" customHeight="1" x14ac:dyDescent="0.25">
      <c r="A29" s="25" t="s">
        <v>77</v>
      </c>
      <c r="B29" s="11" t="s">
        <v>9</v>
      </c>
      <c r="C29" s="11" t="s">
        <v>13</v>
      </c>
      <c r="D29" s="11" t="s">
        <v>19</v>
      </c>
      <c r="E29" s="11" t="s">
        <v>48</v>
      </c>
      <c r="F29" s="11" t="s">
        <v>48</v>
      </c>
      <c r="G29" s="11" t="s">
        <v>10</v>
      </c>
      <c r="H29" s="11" t="s">
        <v>75</v>
      </c>
      <c r="I29" s="23">
        <f>I31</f>
        <v>12448442.459999999</v>
      </c>
      <c r="J29" s="23">
        <f>J31</f>
        <v>13013153.41</v>
      </c>
      <c r="K29" s="23">
        <f>K31</f>
        <v>13735153.109999999</v>
      </c>
    </row>
    <row r="30" spans="1:11" s="15" customFormat="1" ht="31.5" customHeight="1" x14ac:dyDescent="0.25">
      <c r="A30" s="25" t="s">
        <v>78</v>
      </c>
      <c r="B30" s="11" t="s">
        <v>9</v>
      </c>
      <c r="C30" s="11" t="s">
        <v>13</v>
      </c>
      <c r="D30" s="11" t="s">
        <v>19</v>
      </c>
      <c r="E30" s="11" t="s">
        <v>9</v>
      </c>
      <c r="F30" s="11" t="s">
        <v>48</v>
      </c>
      <c r="G30" s="11" t="s">
        <v>10</v>
      </c>
      <c r="H30" s="11" t="s">
        <v>41</v>
      </c>
      <c r="I30" s="23">
        <f>I31</f>
        <v>12448442.459999999</v>
      </c>
      <c r="J30" s="23">
        <f>J31</f>
        <v>13013153.41</v>
      </c>
      <c r="K30" s="23">
        <f>K31</f>
        <v>13735153.109999999</v>
      </c>
    </row>
    <row r="31" spans="1:11" s="20" customFormat="1" ht="37.5" customHeight="1" x14ac:dyDescent="0.25">
      <c r="A31" s="25" t="s">
        <v>42</v>
      </c>
      <c r="B31" s="11" t="s">
        <v>9</v>
      </c>
      <c r="C31" s="11" t="s">
        <v>13</v>
      </c>
      <c r="D31" s="11" t="s">
        <v>19</v>
      </c>
      <c r="E31" s="11" t="s">
        <v>9</v>
      </c>
      <c r="F31" s="11" t="s">
        <v>14</v>
      </c>
      <c r="G31" s="11" t="s">
        <v>10</v>
      </c>
      <c r="H31" s="11" t="s">
        <v>41</v>
      </c>
      <c r="I31" s="23">
        <f>'4 Вед. структура'!X158</f>
        <v>12448442.459999999</v>
      </c>
      <c r="J31" s="23">
        <f>'3 РзПр'!F40</f>
        <v>13013153.41</v>
      </c>
      <c r="K31" s="23">
        <f>'3 РзПр'!H40</f>
        <v>13735153.109999999</v>
      </c>
    </row>
    <row r="32" spans="1:11" s="17" customFormat="1" ht="26.25" customHeight="1" x14ac:dyDescent="0.25">
      <c r="A32" s="25" t="s">
        <v>79</v>
      </c>
      <c r="B32" s="11"/>
      <c r="C32" s="11"/>
      <c r="D32" s="11"/>
      <c r="E32" s="11"/>
      <c r="F32" s="11"/>
      <c r="G32" s="11"/>
      <c r="H32" s="11"/>
      <c r="I32" s="23">
        <f>I18</f>
        <v>0</v>
      </c>
      <c r="J32" s="23">
        <f>J18</f>
        <v>1643.4700000006706</v>
      </c>
      <c r="K32" s="23">
        <f>K18</f>
        <v>5975</v>
      </c>
    </row>
    <row r="33" spans="1:11" s="17" customFormat="1" x14ac:dyDescent="0.25">
      <c r="A33" s="21"/>
      <c r="B33" s="5"/>
      <c r="C33" s="5"/>
      <c r="D33" s="5"/>
      <c r="E33" s="5"/>
      <c r="F33" s="5"/>
      <c r="G33" s="5"/>
      <c r="H33" s="5"/>
      <c r="I33" s="22"/>
      <c r="J33" s="22"/>
      <c r="K33" s="22"/>
    </row>
    <row r="34" spans="1:11" s="17" customFormat="1" x14ac:dyDescent="0.25">
      <c r="A34" s="21"/>
      <c r="B34" s="5"/>
      <c r="C34" s="5"/>
      <c r="D34" s="5"/>
      <c r="E34" s="5"/>
      <c r="F34" s="5"/>
      <c r="G34" s="5"/>
      <c r="H34" s="5"/>
      <c r="I34" s="22"/>
      <c r="J34" s="22"/>
      <c r="K34" s="22"/>
    </row>
    <row r="35" spans="1:11" s="17" customFormat="1" x14ac:dyDescent="0.25">
      <c r="A35" s="21"/>
      <c r="B35" s="5"/>
      <c r="C35" s="5"/>
      <c r="D35" s="5"/>
      <c r="E35" s="5"/>
      <c r="F35" s="5"/>
      <c r="G35" s="5"/>
      <c r="H35" s="5"/>
      <c r="I35" s="22"/>
      <c r="J35" s="22"/>
      <c r="K35" s="22"/>
    </row>
    <row r="36" spans="1:11" s="17" customFormat="1" x14ac:dyDescent="0.25">
      <c r="A36" s="21"/>
      <c r="B36" s="5"/>
      <c r="C36" s="5"/>
      <c r="D36" s="5"/>
      <c r="E36" s="5"/>
      <c r="F36" s="5"/>
      <c r="G36" s="5"/>
      <c r="H36" s="5"/>
      <c r="I36" s="22"/>
      <c r="J36" s="22"/>
      <c r="K36" s="22"/>
    </row>
    <row r="37" spans="1:11" s="17" customFormat="1" x14ac:dyDescent="0.25">
      <c r="A37" s="21"/>
      <c r="B37" s="5"/>
      <c r="C37" s="5"/>
      <c r="D37" s="5"/>
      <c r="E37" s="5"/>
      <c r="F37" s="5"/>
      <c r="G37" s="5"/>
      <c r="H37" s="5"/>
      <c r="I37" s="22"/>
      <c r="J37" s="22"/>
      <c r="K37" s="22"/>
    </row>
    <row r="38" spans="1:11" s="17" customFormat="1" x14ac:dyDescent="0.25">
      <c r="A38" s="21"/>
      <c r="B38" s="5"/>
      <c r="C38" s="5"/>
      <c r="D38" s="5"/>
      <c r="E38" s="5"/>
      <c r="F38" s="5"/>
      <c r="G38" s="5"/>
      <c r="H38" s="5"/>
      <c r="I38" s="22"/>
      <c r="J38" s="22"/>
      <c r="K38" s="22"/>
    </row>
    <row r="39" spans="1:11" s="17" customFormat="1" x14ac:dyDescent="0.25">
      <c r="A39" s="21"/>
      <c r="B39" s="5"/>
      <c r="C39" s="5"/>
      <c r="D39" s="5"/>
      <c r="E39" s="5"/>
      <c r="F39" s="5"/>
      <c r="G39" s="5"/>
      <c r="H39" s="5"/>
      <c r="I39" s="22"/>
      <c r="J39" s="22"/>
      <c r="K39" s="22"/>
    </row>
    <row r="40" spans="1:11" s="17" customFormat="1" x14ac:dyDescent="0.25">
      <c r="A40" s="21"/>
      <c r="B40" s="5"/>
      <c r="C40" s="5"/>
      <c r="D40" s="5"/>
      <c r="E40" s="5"/>
      <c r="F40" s="5"/>
      <c r="G40" s="5"/>
      <c r="H40" s="5"/>
      <c r="I40" s="22"/>
      <c r="J40" s="22"/>
      <c r="K40" s="22"/>
    </row>
    <row r="41" spans="1:11" s="17" customFormat="1" x14ac:dyDescent="0.25">
      <c r="A41" s="21"/>
      <c r="B41" s="5"/>
      <c r="C41" s="5"/>
      <c r="D41" s="5"/>
      <c r="E41" s="5"/>
      <c r="F41" s="5"/>
      <c r="G41" s="5"/>
      <c r="H41" s="5"/>
      <c r="I41" s="22"/>
      <c r="J41" s="22"/>
      <c r="K41" s="22"/>
    </row>
    <row r="42" spans="1:11" s="17" customFormat="1" x14ac:dyDescent="0.25">
      <c r="A42" s="5"/>
      <c r="B42" s="5"/>
      <c r="C42" s="5"/>
      <c r="D42" s="5"/>
      <c r="E42" s="5"/>
      <c r="F42" s="5"/>
      <c r="G42" s="5"/>
      <c r="H42" s="5"/>
      <c r="I42" s="22"/>
      <c r="J42" s="22"/>
      <c r="K42" s="22"/>
    </row>
    <row r="43" spans="1:11" s="17" customFormat="1" x14ac:dyDescent="0.25">
      <c r="A43" s="5"/>
      <c r="B43" s="5"/>
      <c r="C43" s="5"/>
      <c r="D43" s="5"/>
      <c r="E43" s="5"/>
      <c r="F43" s="5"/>
      <c r="G43" s="5"/>
      <c r="H43" s="5"/>
      <c r="I43" s="22"/>
      <c r="J43" s="22"/>
      <c r="K43" s="22"/>
    </row>
    <row r="44" spans="1:11" s="17" customFormat="1" x14ac:dyDescent="0.25">
      <c r="A44" s="5"/>
      <c r="B44" s="5"/>
      <c r="C44" s="5"/>
      <c r="D44" s="5"/>
      <c r="E44" s="5"/>
      <c r="F44" s="5"/>
      <c r="G44" s="5"/>
      <c r="H44" s="5"/>
      <c r="I44" s="22"/>
      <c r="J44" s="22"/>
      <c r="K44" s="22"/>
    </row>
    <row r="45" spans="1:11" s="17" customFormat="1" x14ac:dyDescent="0.25">
      <c r="A45" s="5"/>
      <c r="B45" s="5"/>
      <c r="C45" s="5"/>
      <c r="D45" s="5"/>
      <c r="E45" s="5"/>
      <c r="F45" s="5"/>
      <c r="G45" s="5"/>
      <c r="H45" s="5"/>
      <c r="I45" s="22"/>
      <c r="J45" s="22"/>
      <c r="K45" s="22"/>
    </row>
    <row r="46" spans="1:11" s="17" customFormat="1" x14ac:dyDescent="0.25">
      <c r="A46" s="5"/>
      <c r="B46" s="5"/>
      <c r="C46" s="5"/>
      <c r="D46" s="5"/>
      <c r="E46" s="5"/>
      <c r="F46" s="5"/>
      <c r="G46" s="5"/>
      <c r="H46" s="5"/>
      <c r="I46" s="22"/>
      <c r="J46" s="22"/>
      <c r="K46" s="22"/>
    </row>
    <row r="47" spans="1:11" s="17" customFormat="1" x14ac:dyDescent="0.25">
      <c r="A47" s="5"/>
      <c r="B47" s="5"/>
      <c r="C47" s="5"/>
      <c r="D47" s="5"/>
      <c r="E47" s="5"/>
      <c r="F47" s="5"/>
      <c r="G47" s="5"/>
      <c r="H47" s="5"/>
      <c r="I47" s="22"/>
      <c r="J47" s="22"/>
      <c r="K47" s="22"/>
    </row>
    <row r="48" spans="1:11" s="17" customFormat="1" x14ac:dyDescent="0.25">
      <c r="A48" s="5"/>
      <c r="B48" s="5"/>
      <c r="C48" s="5"/>
      <c r="D48" s="5"/>
      <c r="E48" s="5"/>
      <c r="F48" s="5"/>
      <c r="G48" s="5"/>
      <c r="H48" s="5"/>
      <c r="I48" s="22"/>
      <c r="J48" s="22"/>
      <c r="K48" s="22"/>
    </row>
    <row r="49" spans="1:11" s="17" customFormat="1" x14ac:dyDescent="0.25">
      <c r="A49" s="5"/>
      <c r="B49" s="5"/>
      <c r="C49" s="5"/>
      <c r="D49" s="5"/>
      <c r="E49" s="5"/>
      <c r="F49" s="5"/>
      <c r="G49" s="5"/>
      <c r="H49" s="5"/>
      <c r="I49" s="22"/>
      <c r="J49" s="22"/>
      <c r="K49" s="22"/>
    </row>
    <row r="50" spans="1:11" s="17" customFormat="1" x14ac:dyDescent="0.25">
      <c r="A50" s="5"/>
      <c r="B50" s="5"/>
      <c r="C50" s="5"/>
      <c r="D50" s="5"/>
      <c r="E50" s="5"/>
      <c r="F50" s="5"/>
      <c r="G50" s="5"/>
      <c r="H50" s="5"/>
      <c r="I50" s="22"/>
      <c r="J50" s="22"/>
      <c r="K50" s="22"/>
    </row>
    <row r="51" spans="1:11" s="17" customFormat="1" x14ac:dyDescent="0.25">
      <c r="A51" s="5"/>
      <c r="B51" s="5"/>
      <c r="C51" s="5"/>
      <c r="D51" s="5"/>
      <c r="E51" s="5"/>
      <c r="F51" s="5"/>
      <c r="G51" s="5"/>
      <c r="H51" s="5"/>
      <c r="I51" s="22"/>
      <c r="J51" s="22"/>
      <c r="K51" s="22"/>
    </row>
    <row r="52" spans="1:11" s="17" customFormat="1" x14ac:dyDescent="0.25">
      <c r="A52" s="5"/>
      <c r="B52" s="5"/>
      <c r="C52" s="5"/>
      <c r="D52" s="5"/>
      <c r="E52" s="5"/>
      <c r="F52" s="5"/>
      <c r="G52" s="5"/>
      <c r="H52" s="5"/>
      <c r="I52" s="22"/>
      <c r="J52" s="22"/>
      <c r="K52" s="22"/>
    </row>
    <row r="53" spans="1:11" s="17" customFormat="1" x14ac:dyDescent="0.25">
      <c r="A53" s="5"/>
      <c r="B53" s="5"/>
      <c r="C53" s="5"/>
      <c r="D53" s="5"/>
      <c r="E53" s="5"/>
      <c r="F53" s="5"/>
      <c r="G53" s="5"/>
      <c r="H53" s="5"/>
      <c r="I53" s="22"/>
      <c r="J53" s="22"/>
      <c r="K53" s="22"/>
    </row>
    <row r="54" spans="1:11" s="17" customFormat="1" x14ac:dyDescent="0.25">
      <c r="A54" s="5"/>
      <c r="B54" s="5"/>
      <c r="C54" s="5"/>
      <c r="D54" s="5"/>
      <c r="E54" s="5"/>
      <c r="F54" s="5"/>
      <c r="G54" s="5"/>
      <c r="H54" s="5"/>
      <c r="I54" s="22"/>
      <c r="J54" s="22"/>
      <c r="K54" s="22"/>
    </row>
    <row r="55" spans="1:11" s="17" customFormat="1" x14ac:dyDescent="0.25">
      <c r="A55" s="5"/>
      <c r="B55" s="5"/>
      <c r="C55" s="5"/>
      <c r="D55" s="5"/>
      <c r="E55" s="5"/>
      <c r="F55" s="5"/>
      <c r="G55" s="5"/>
      <c r="H55" s="5"/>
      <c r="I55" s="22"/>
      <c r="J55" s="22"/>
      <c r="K55" s="22"/>
    </row>
    <row r="56" spans="1:11" s="17" customFormat="1" x14ac:dyDescent="0.25">
      <c r="A56" s="5"/>
      <c r="B56" s="5"/>
      <c r="C56" s="5"/>
      <c r="D56" s="5"/>
      <c r="E56" s="5"/>
      <c r="F56" s="5"/>
      <c r="G56" s="5"/>
      <c r="H56" s="5"/>
      <c r="I56" s="22"/>
      <c r="J56" s="22"/>
      <c r="K56" s="22"/>
    </row>
    <row r="57" spans="1:11" s="17" customFormat="1" x14ac:dyDescent="0.25">
      <c r="A57" s="5"/>
      <c r="B57" s="5"/>
      <c r="C57" s="5"/>
      <c r="D57" s="5"/>
      <c r="E57" s="5"/>
      <c r="F57" s="5"/>
      <c r="G57" s="5"/>
      <c r="H57" s="5"/>
      <c r="I57" s="22"/>
      <c r="J57" s="22"/>
      <c r="K57" s="22"/>
    </row>
    <row r="58" spans="1:11" s="17" customFormat="1" x14ac:dyDescent="0.25">
      <c r="A58" s="5"/>
      <c r="B58" s="5"/>
      <c r="C58" s="5"/>
      <c r="D58" s="5"/>
      <c r="E58" s="5"/>
      <c r="F58" s="5"/>
      <c r="G58" s="5"/>
      <c r="H58" s="5"/>
      <c r="I58" s="22"/>
      <c r="J58" s="22"/>
      <c r="K58" s="22"/>
    </row>
    <row r="59" spans="1:11" s="17" customFormat="1" x14ac:dyDescent="0.25">
      <c r="A59" s="5"/>
      <c r="B59" s="5"/>
      <c r="C59" s="5"/>
      <c r="D59" s="5"/>
      <c r="E59" s="5"/>
      <c r="F59" s="5"/>
      <c r="G59" s="5"/>
      <c r="H59" s="5"/>
      <c r="I59" s="22"/>
      <c r="J59" s="22"/>
      <c r="K59" s="22"/>
    </row>
    <row r="60" spans="1:11" s="17" customFormat="1" x14ac:dyDescent="0.25">
      <c r="A60" s="5"/>
      <c r="B60" s="5"/>
      <c r="C60" s="5"/>
      <c r="D60" s="5"/>
      <c r="E60" s="5"/>
      <c r="F60" s="5"/>
      <c r="G60" s="5"/>
      <c r="H60" s="5"/>
      <c r="I60" s="22"/>
      <c r="J60" s="22"/>
      <c r="K60" s="22"/>
    </row>
    <row r="61" spans="1:11" s="17" customFormat="1" x14ac:dyDescent="0.25">
      <c r="A61" s="5"/>
      <c r="B61" s="5"/>
      <c r="C61" s="5"/>
      <c r="D61" s="5"/>
      <c r="E61" s="5"/>
      <c r="F61" s="5"/>
      <c r="G61" s="5"/>
      <c r="H61" s="5"/>
      <c r="I61" s="22"/>
      <c r="J61" s="22"/>
      <c r="K61" s="22"/>
    </row>
    <row r="62" spans="1:11" s="17" customFormat="1" x14ac:dyDescent="0.25">
      <c r="A62" s="5"/>
      <c r="B62" s="5"/>
      <c r="C62" s="5"/>
      <c r="D62" s="5"/>
      <c r="E62" s="5"/>
      <c r="F62" s="5"/>
      <c r="G62" s="5"/>
      <c r="H62" s="5"/>
      <c r="I62" s="22"/>
      <c r="J62" s="22"/>
      <c r="K62" s="22"/>
    </row>
    <row r="63" spans="1:11" s="17" customFormat="1" x14ac:dyDescent="0.25">
      <c r="A63" s="5"/>
      <c r="B63" s="5"/>
      <c r="C63" s="5"/>
      <c r="D63" s="5"/>
      <c r="E63" s="5"/>
      <c r="F63" s="5"/>
      <c r="G63" s="5"/>
      <c r="H63" s="5"/>
      <c r="I63" s="22"/>
      <c r="J63" s="22"/>
      <c r="K63" s="22"/>
    </row>
    <row r="64" spans="1:11" s="17" customFormat="1" x14ac:dyDescent="0.25">
      <c r="A64" s="5"/>
      <c r="B64" s="5"/>
      <c r="C64" s="5"/>
      <c r="D64" s="5"/>
      <c r="E64" s="5"/>
      <c r="F64" s="5"/>
      <c r="G64" s="5"/>
      <c r="H64" s="5"/>
      <c r="I64" s="22"/>
      <c r="J64" s="22"/>
      <c r="K64" s="22"/>
    </row>
    <row r="65" spans="1:11" s="17" customFormat="1" x14ac:dyDescent="0.25">
      <c r="A65" s="5"/>
      <c r="B65" s="5"/>
      <c r="C65" s="5"/>
      <c r="D65" s="5"/>
      <c r="E65" s="5"/>
      <c r="F65" s="5"/>
      <c r="G65" s="5"/>
      <c r="H65" s="5"/>
      <c r="I65" s="22"/>
      <c r="J65" s="22"/>
      <c r="K65" s="22"/>
    </row>
    <row r="66" spans="1:11" s="17" customFormat="1" x14ac:dyDescent="0.25">
      <c r="A66" s="5"/>
      <c r="B66" s="5"/>
      <c r="C66" s="5"/>
      <c r="D66" s="5"/>
      <c r="E66" s="5"/>
      <c r="F66" s="5"/>
      <c r="G66" s="5"/>
      <c r="H66" s="5"/>
      <c r="I66" s="22"/>
      <c r="J66" s="22"/>
      <c r="K66" s="22"/>
    </row>
    <row r="67" spans="1:11" s="17" customFormat="1" x14ac:dyDescent="0.25">
      <c r="A67" s="5"/>
      <c r="B67" s="5"/>
      <c r="C67" s="5"/>
      <c r="D67" s="5"/>
      <c r="E67" s="5"/>
      <c r="F67" s="5"/>
      <c r="G67" s="5"/>
      <c r="H67" s="5"/>
      <c r="I67" s="22"/>
      <c r="J67" s="22"/>
      <c r="K67" s="22"/>
    </row>
    <row r="68" spans="1:11" s="17" customFormat="1" x14ac:dyDescent="0.25">
      <c r="A68" s="5"/>
      <c r="B68" s="5"/>
      <c r="C68" s="5"/>
      <c r="D68" s="5"/>
      <c r="E68" s="5"/>
      <c r="F68" s="5"/>
      <c r="G68" s="5"/>
      <c r="H68" s="5"/>
      <c r="I68" s="22"/>
      <c r="J68" s="22"/>
      <c r="K68" s="22"/>
    </row>
    <row r="69" spans="1:11" s="17" customFormat="1" x14ac:dyDescent="0.25">
      <c r="A69" s="5"/>
      <c r="B69" s="5"/>
      <c r="C69" s="5"/>
      <c r="D69" s="5"/>
      <c r="E69" s="5"/>
      <c r="F69" s="5"/>
      <c r="G69" s="5"/>
      <c r="H69" s="5"/>
      <c r="I69" s="22"/>
      <c r="J69" s="22"/>
      <c r="K69" s="22"/>
    </row>
    <row r="70" spans="1:11" s="17" customFormat="1" x14ac:dyDescent="0.25">
      <c r="A70" s="5"/>
      <c r="B70" s="5"/>
      <c r="C70" s="5"/>
      <c r="D70" s="5"/>
      <c r="E70" s="5"/>
      <c r="F70" s="5"/>
      <c r="G70" s="5"/>
      <c r="H70" s="5"/>
      <c r="I70" s="22"/>
      <c r="J70" s="22"/>
      <c r="K70" s="22"/>
    </row>
    <row r="71" spans="1:11" s="17" customFormat="1" x14ac:dyDescent="0.25">
      <c r="A71" s="5"/>
      <c r="B71" s="5"/>
      <c r="C71" s="5"/>
      <c r="D71" s="5"/>
      <c r="E71" s="5"/>
      <c r="F71" s="5"/>
      <c r="G71" s="5"/>
      <c r="H71" s="5"/>
      <c r="I71" s="22"/>
      <c r="J71" s="22"/>
      <c r="K71" s="22"/>
    </row>
    <row r="72" spans="1:11" s="17" customFormat="1" x14ac:dyDescent="0.25">
      <c r="A72" s="5"/>
      <c r="B72" s="5"/>
      <c r="C72" s="5"/>
      <c r="D72" s="5"/>
      <c r="E72" s="5"/>
      <c r="F72" s="5"/>
      <c r="G72" s="5"/>
      <c r="H72" s="5"/>
      <c r="I72" s="22"/>
      <c r="J72" s="22"/>
      <c r="K72" s="22"/>
    </row>
    <row r="73" spans="1:11" s="17" customFormat="1" x14ac:dyDescent="0.25">
      <c r="A73" s="5"/>
      <c r="B73" s="5"/>
      <c r="C73" s="5"/>
      <c r="D73" s="5"/>
      <c r="E73" s="5"/>
      <c r="F73" s="5"/>
      <c r="G73" s="5"/>
      <c r="H73" s="5"/>
      <c r="I73" s="22"/>
      <c r="J73" s="22"/>
      <c r="K73" s="22"/>
    </row>
    <row r="74" spans="1:11" s="17" customFormat="1" x14ac:dyDescent="0.25">
      <c r="A74" s="5"/>
      <c r="B74" s="5"/>
      <c r="C74" s="5"/>
      <c r="D74" s="5"/>
      <c r="E74" s="5"/>
      <c r="F74" s="5"/>
      <c r="G74" s="5"/>
      <c r="H74" s="5"/>
      <c r="I74" s="22"/>
      <c r="J74" s="22"/>
      <c r="K74" s="22"/>
    </row>
    <row r="75" spans="1:11" s="17" customFormat="1" x14ac:dyDescent="0.25">
      <c r="A75" s="5"/>
      <c r="B75" s="5"/>
      <c r="C75" s="5"/>
      <c r="D75" s="5"/>
      <c r="E75" s="5"/>
      <c r="F75" s="5"/>
      <c r="G75" s="5"/>
      <c r="H75" s="5"/>
      <c r="I75" s="22"/>
      <c r="J75" s="22"/>
      <c r="K75" s="22"/>
    </row>
    <row r="76" spans="1:11" s="17" customFormat="1" x14ac:dyDescent="0.25">
      <c r="A76" s="5"/>
      <c r="B76" s="5"/>
      <c r="C76" s="5"/>
      <c r="D76" s="5"/>
      <c r="E76" s="5"/>
      <c r="F76" s="5"/>
      <c r="G76" s="5"/>
      <c r="H76" s="5"/>
      <c r="I76" s="22"/>
      <c r="J76" s="22"/>
      <c r="K76" s="22"/>
    </row>
    <row r="77" spans="1:11" s="17" customFormat="1" x14ac:dyDescent="0.25">
      <c r="A77" s="5"/>
      <c r="B77" s="5"/>
      <c r="C77" s="5"/>
      <c r="D77" s="5"/>
      <c r="E77" s="5"/>
      <c r="F77" s="5"/>
      <c r="G77" s="5"/>
      <c r="H77" s="5"/>
      <c r="I77" s="22"/>
      <c r="J77" s="22"/>
      <c r="K77" s="22"/>
    </row>
    <row r="78" spans="1:11" s="17" customFormat="1" x14ac:dyDescent="0.25">
      <c r="A78" s="5"/>
      <c r="B78" s="5"/>
      <c r="C78" s="5"/>
      <c r="D78" s="5"/>
      <c r="E78" s="5"/>
      <c r="F78" s="5"/>
      <c r="G78" s="5"/>
      <c r="H78" s="5"/>
      <c r="I78" s="22"/>
      <c r="J78" s="22"/>
      <c r="K78" s="22"/>
    </row>
    <row r="79" spans="1:11" s="17" customFormat="1" x14ac:dyDescent="0.25">
      <c r="A79" s="5"/>
      <c r="B79" s="5"/>
      <c r="C79" s="5"/>
      <c r="D79" s="5"/>
      <c r="E79" s="5"/>
      <c r="F79" s="5"/>
      <c r="G79" s="5"/>
      <c r="H79" s="5"/>
      <c r="I79" s="22"/>
      <c r="J79" s="22"/>
      <c r="K79" s="22"/>
    </row>
    <row r="80" spans="1:11" s="17" customFormat="1" x14ac:dyDescent="0.25">
      <c r="A80" s="5"/>
      <c r="B80" s="5"/>
      <c r="C80" s="5"/>
      <c r="D80" s="5"/>
      <c r="E80" s="5"/>
      <c r="F80" s="5"/>
      <c r="G80" s="5"/>
      <c r="H80" s="5"/>
      <c r="I80" s="22"/>
      <c r="J80" s="22"/>
      <c r="K80" s="22"/>
    </row>
    <row r="81" spans="1:11" s="17" customFormat="1" x14ac:dyDescent="0.25">
      <c r="A81" s="5"/>
      <c r="B81" s="5"/>
      <c r="C81" s="5"/>
      <c r="D81" s="5"/>
      <c r="E81" s="5"/>
      <c r="F81" s="5"/>
      <c r="G81" s="5"/>
      <c r="H81" s="5"/>
      <c r="I81" s="22"/>
      <c r="J81" s="22"/>
      <c r="K81" s="22"/>
    </row>
    <row r="82" spans="1:11" s="17" customFormat="1" x14ac:dyDescent="0.25">
      <c r="A82" s="5"/>
      <c r="B82" s="5"/>
      <c r="C82" s="5"/>
      <c r="D82" s="5"/>
      <c r="E82" s="5"/>
      <c r="F82" s="5"/>
      <c r="G82" s="5"/>
      <c r="H82" s="5"/>
      <c r="I82" s="22"/>
      <c r="J82" s="22"/>
      <c r="K82" s="22"/>
    </row>
    <row r="83" spans="1:11" s="17" customFormat="1" x14ac:dyDescent="0.25">
      <c r="A83" s="5"/>
      <c r="B83" s="5"/>
      <c r="C83" s="5"/>
      <c r="D83" s="5"/>
      <c r="E83" s="5"/>
      <c r="F83" s="5"/>
      <c r="G83" s="5"/>
      <c r="H83" s="5"/>
      <c r="I83" s="22"/>
      <c r="J83" s="22"/>
      <c r="K83" s="22"/>
    </row>
    <row r="84" spans="1:11" s="17" customFormat="1" x14ac:dyDescent="0.25">
      <c r="A84" s="5"/>
      <c r="B84" s="5"/>
      <c r="C84" s="5"/>
      <c r="D84" s="5"/>
      <c r="E84" s="5"/>
      <c r="F84" s="5"/>
      <c r="G84" s="5"/>
      <c r="H84" s="5"/>
      <c r="I84" s="22"/>
      <c r="J84" s="22"/>
      <c r="K84" s="22"/>
    </row>
    <row r="85" spans="1:11" s="17" customFormat="1" x14ac:dyDescent="0.25">
      <c r="A85" s="5"/>
      <c r="B85" s="5"/>
      <c r="C85" s="5"/>
      <c r="D85" s="5"/>
      <c r="E85" s="5"/>
      <c r="F85" s="5"/>
      <c r="G85" s="5"/>
      <c r="H85" s="5"/>
      <c r="I85" s="22"/>
      <c r="J85" s="22"/>
      <c r="K85" s="22"/>
    </row>
    <row r="86" spans="1:11" s="17" customFormat="1" x14ac:dyDescent="0.25">
      <c r="A86" s="5"/>
      <c r="B86" s="5"/>
      <c r="C86" s="5"/>
      <c r="D86" s="5"/>
      <c r="E86" s="5"/>
      <c r="F86" s="5"/>
      <c r="G86" s="5"/>
      <c r="H86" s="5"/>
      <c r="I86" s="22"/>
      <c r="J86" s="22"/>
      <c r="K86" s="22"/>
    </row>
    <row r="87" spans="1:11" s="17" customFormat="1" x14ac:dyDescent="0.25">
      <c r="A87" s="5"/>
      <c r="B87" s="5"/>
      <c r="C87" s="5"/>
      <c r="D87" s="5"/>
      <c r="E87" s="5"/>
      <c r="F87" s="5"/>
      <c r="G87" s="5"/>
      <c r="H87" s="5"/>
      <c r="I87" s="22"/>
      <c r="J87" s="22"/>
      <c r="K87" s="22"/>
    </row>
    <row r="88" spans="1:11" s="17" customFormat="1" x14ac:dyDescent="0.25">
      <c r="A88" s="5"/>
      <c r="B88" s="5"/>
      <c r="C88" s="5"/>
      <c r="D88" s="5"/>
      <c r="E88" s="5"/>
      <c r="F88" s="5"/>
      <c r="G88" s="5"/>
      <c r="H88" s="5"/>
      <c r="I88" s="22"/>
      <c r="J88" s="22"/>
      <c r="K88" s="22"/>
    </row>
    <row r="89" spans="1:11" s="17" customFormat="1" x14ac:dyDescent="0.25">
      <c r="A89" s="5"/>
      <c r="B89" s="5"/>
      <c r="C89" s="5"/>
      <c r="D89" s="5"/>
      <c r="E89" s="5"/>
      <c r="F89" s="5"/>
      <c r="G89" s="5"/>
      <c r="H89" s="5"/>
      <c r="I89" s="22"/>
      <c r="J89" s="22"/>
      <c r="K89" s="22"/>
    </row>
    <row r="90" spans="1:11" s="17" customFormat="1" x14ac:dyDescent="0.25">
      <c r="A90" s="5"/>
      <c r="B90" s="5"/>
      <c r="C90" s="5"/>
      <c r="D90" s="5"/>
      <c r="E90" s="5"/>
      <c r="F90" s="5"/>
      <c r="G90" s="5"/>
      <c r="H90" s="5"/>
      <c r="I90" s="22"/>
      <c r="J90" s="22"/>
      <c r="K90" s="22"/>
    </row>
    <row r="91" spans="1:11" s="17" customFormat="1" x14ac:dyDescent="0.25">
      <c r="A91" s="5"/>
      <c r="B91" s="5"/>
      <c r="C91" s="5"/>
      <c r="D91" s="5"/>
      <c r="E91" s="5"/>
      <c r="F91" s="5"/>
      <c r="G91" s="5"/>
      <c r="H91" s="5"/>
      <c r="I91" s="22"/>
      <c r="J91" s="22"/>
      <c r="K91" s="22"/>
    </row>
    <row r="92" spans="1:11" s="17" customFormat="1" x14ac:dyDescent="0.25">
      <c r="A92" s="5"/>
      <c r="B92" s="5"/>
      <c r="C92" s="5"/>
      <c r="D92" s="5"/>
      <c r="E92" s="5"/>
      <c r="F92" s="5"/>
      <c r="G92" s="5"/>
      <c r="H92" s="5"/>
      <c r="I92" s="22"/>
      <c r="J92" s="22"/>
      <c r="K92" s="22"/>
    </row>
    <row r="93" spans="1:11" s="17" customFormat="1" x14ac:dyDescent="0.25">
      <c r="A93" s="5"/>
      <c r="B93" s="5"/>
      <c r="C93" s="5"/>
      <c r="D93" s="5"/>
      <c r="E93" s="5"/>
      <c r="F93" s="5"/>
      <c r="G93" s="5"/>
      <c r="H93" s="5"/>
      <c r="I93" s="22"/>
      <c r="J93" s="22"/>
      <c r="K93" s="22"/>
    </row>
    <row r="94" spans="1:11" s="17" customFormat="1" x14ac:dyDescent="0.25">
      <c r="A94" s="5"/>
      <c r="B94" s="5"/>
      <c r="C94" s="5"/>
      <c r="D94" s="5"/>
      <c r="E94" s="5"/>
      <c r="F94" s="5"/>
      <c r="G94" s="5"/>
      <c r="H94" s="5"/>
      <c r="I94" s="22"/>
      <c r="J94" s="22"/>
      <c r="K94" s="22"/>
    </row>
    <row r="95" spans="1:11" s="17" customFormat="1" x14ac:dyDescent="0.25">
      <c r="A95" s="5"/>
      <c r="B95" s="5"/>
      <c r="C95" s="5"/>
      <c r="D95" s="5"/>
      <c r="E95" s="5"/>
      <c r="F95" s="5"/>
      <c r="G95" s="5"/>
      <c r="H95" s="5"/>
      <c r="I95" s="22"/>
      <c r="J95" s="22"/>
      <c r="K95" s="22"/>
    </row>
    <row r="96" spans="1:11" s="17" customFormat="1" x14ac:dyDescent="0.25">
      <c r="A96" s="5"/>
      <c r="B96" s="5"/>
      <c r="C96" s="5"/>
      <c r="D96" s="5"/>
      <c r="E96" s="5"/>
      <c r="F96" s="5"/>
      <c r="G96" s="5"/>
      <c r="H96" s="5"/>
      <c r="I96" s="22"/>
      <c r="J96" s="22"/>
      <c r="K96" s="22"/>
    </row>
    <row r="97" spans="1:11" s="17" customFormat="1" x14ac:dyDescent="0.25">
      <c r="A97" s="5"/>
      <c r="B97" s="5"/>
      <c r="C97" s="5"/>
      <c r="D97" s="5"/>
      <c r="E97" s="5"/>
      <c r="F97" s="5"/>
      <c r="G97" s="5"/>
      <c r="H97" s="5"/>
      <c r="I97" s="22"/>
      <c r="J97" s="22"/>
      <c r="K97" s="22"/>
    </row>
    <row r="98" spans="1:11" s="17" customFormat="1" x14ac:dyDescent="0.25">
      <c r="A98" s="5"/>
      <c r="B98" s="5"/>
      <c r="C98" s="5"/>
      <c r="D98" s="5"/>
      <c r="E98" s="5"/>
      <c r="F98" s="5"/>
      <c r="G98" s="5"/>
      <c r="H98" s="5"/>
      <c r="I98" s="22"/>
      <c r="J98" s="22"/>
      <c r="K98" s="22"/>
    </row>
    <row r="99" spans="1:11" s="17" customFormat="1" x14ac:dyDescent="0.25">
      <c r="A99" s="5"/>
      <c r="B99" s="5"/>
      <c r="C99" s="5"/>
      <c r="D99" s="5"/>
      <c r="E99" s="5"/>
      <c r="F99" s="5"/>
      <c r="G99" s="5"/>
      <c r="H99" s="5"/>
      <c r="I99" s="22"/>
      <c r="J99" s="22"/>
      <c r="K99" s="22"/>
    </row>
    <row r="100" spans="1:11" s="17" customFormat="1" x14ac:dyDescent="0.25">
      <c r="A100" s="5"/>
      <c r="B100" s="5"/>
      <c r="C100" s="5"/>
      <c r="D100" s="5"/>
      <c r="E100" s="5"/>
      <c r="F100" s="5"/>
      <c r="G100" s="5"/>
      <c r="H100" s="5"/>
      <c r="I100" s="22"/>
      <c r="J100" s="22"/>
      <c r="K100" s="22"/>
    </row>
    <row r="101" spans="1:11" s="17" customFormat="1" x14ac:dyDescent="0.25">
      <c r="A101" s="5"/>
      <c r="B101" s="5"/>
      <c r="C101" s="5"/>
      <c r="D101" s="5"/>
      <c r="E101" s="5"/>
      <c r="F101" s="5"/>
      <c r="G101" s="5"/>
      <c r="H101" s="5"/>
      <c r="I101" s="22"/>
      <c r="J101" s="22"/>
      <c r="K101" s="22"/>
    </row>
    <row r="102" spans="1:11" s="17" customFormat="1" x14ac:dyDescent="0.25">
      <c r="A102" s="5"/>
      <c r="B102" s="5"/>
      <c r="C102" s="5"/>
      <c r="D102" s="5"/>
      <c r="E102" s="5"/>
      <c r="F102" s="5"/>
      <c r="G102" s="5"/>
      <c r="H102" s="5"/>
      <c r="I102" s="22"/>
      <c r="J102" s="22"/>
      <c r="K102" s="22"/>
    </row>
    <row r="103" spans="1:11" s="17" customFormat="1" x14ac:dyDescent="0.25">
      <c r="A103" s="5"/>
      <c r="B103" s="5"/>
      <c r="C103" s="5"/>
      <c r="D103" s="5"/>
      <c r="E103" s="5"/>
      <c r="F103" s="5"/>
      <c r="G103" s="5"/>
      <c r="H103" s="5"/>
      <c r="I103" s="22"/>
      <c r="J103" s="22"/>
      <c r="K103" s="22"/>
    </row>
    <row r="104" spans="1:11" s="17" customFormat="1" x14ac:dyDescent="0.25">
      <c r="A104" s="5"/>
      <c r="B104" s="5"/>
      <c r="C104" s="5"/>
      <c r="D104" s="5"/>
      <c r="E104" s="5"/>
      <c r="F104" s="5"/>
      <c r="G104" s="5"/>
      <c r="H104" s="5"/>
      <c r="I104" s="22"/>
      <c r="J104" s="22"/>
      <c r="K104" s="22"/>
    </row>
    <row r="105" spans="1:11" s="17" customFormat="1" x14ac:dyDescent="0.25">
      <c r="A105" s="5"/>
      <c r="B105" s="5"/>
      <c r="C105" s="5"/>
      <c r="D105" s="5"/>
      <c r="E105" s="5"/>
      <c r="F105" s="5"/>
      <c r="G105" s="5"/>
      <c r="H105" s="5"/>
      <c r="I105" s="22"/>
      <c r="J105" s="22"/>
      <c r="K105" s="22"/>
    </row>
    <row r="106" spans="1:11" s="17" customFormat="1" x14ac:dyDescent="0.25">
      <c r="A106" s="5"/>
      <c r="B106" s="5"/>
      <c r="C106" s="5"/>
      <c r="D106" s="5"/>
      <c r="E106" s="5"/>
      <c r="F106" s="5"/>
      <c r="G106" s="5"/>
      <c r="H106" s="5"/>
      <c r="I106" s="22"/>
      <c r="J106" s="22"/>
      <c r="K106" s="22"/>
    </row>
    <row r="107" spans="1:11" s="17" customFormat="1" x14ac:dyDescent="0.25">
      <c r="A107" s="5"/>
      <c r="B107" s="5"/>
      <c r="C107" s="5"/>
      <c r="D107" s="5"/>
      <c r="E107" s="5"/>
      <c r="F107" s="5"/>
      <c r="G107" s="5"/>
      <c r="H107" s="5"/>
      <c r="I107" s="22"/>
      <c r="J107" s="22"/>
      <c r="K107" s="22"/>
    </row>
    <row r="108" spans="1:11" s="17" customFormat="1" x14ac:dyDescent="0.25">
      <c r="A108" s="5"/>
      <c r="B108" s="5"/>
      <c r="C108" s="5"/>
      <c r="D108" s="5"/>
      <c r="E108" s="5"/>
      <c r="F108" s="5"/>
      <c r="G108" s="5"/>
      <c r="H108" s="5"/>
      <c r="I108" s="22"/>
      <c r="J108" s="22"/>
      <c r="K108" s="22"/>
    </row>
    <row r="109" spans="1:11" s="17" customFormat="1" x14ac:dyDescent="0.25">
      <c r="A109" s="5"/>
      <c r="B109" s="5"/>
      <c r="C109" s="5"/>
      <c r="D109" s="5"/>
      <c r="E109" s="5"/>
      <c r="F109" s="5"/>
      <c r="G109" s="5"/>
      <c r="H109" s="5"/>
      <c r="I109" s="22"/>
      <c r="J109" s="22"/>
      <c r="K109" s="22"/>
    </row>
    <row r="110" spans="1:11" s="17" customFormat="1" x14ac:dyDescent="0.25">
      <c r="A110" s="5"/>
      <c r="B110" s="5"/>
      <c r="C110" s="5"/>
      <c r="D110" s="5"/>
      <c r="E110" s="5"/>
      <c r="F110" s="5"/>
      <c r="G110" s="5"/>
      <c r="H110" s="5"/>
      <c r="I110" s="22"/>
      <c r="J110" s="22"/>
      <c r="K110" s="22"/>
    </row>
    <row r="111" spans="1:11" s="17" customFormat="1" x14ac:dyDescent="0.25">
      <c r="A111" s="5"/>
      <c r="B111" s="5"/>
      <c r="C111" s="5"/>
      <c r="D111" s="5"/>
      <c r="E111" s="5"/>
      <c r="F111" s="5"/>
      <c r="G111" s="5"/>
      <c r="H111" s="5"/>
      <c r="I111" s="22"/>
      <c r="J111" s="22"/>
      <c r="K111" s="22"/>
    </row>
    <row r="112" spans="1:11" s="17" customFormat="1" x14ac:dyDescent="0.25">
      <c r="A112" s="5"/>
      <c r="B112" s="5"/>
      <c r="C112" s="5"/>
      <c r="D112" s="5"/>
      <c r="E112" s="5"/>
      <c r="F112" s="5"/>
      <c r="G112" s="5"/>
      <c r="H112" s="5"/>
      <c r="I112" s="22"/>
      <c r="J112" s="22"/>
      <c r="K112" s="22"/>
    </row>
    <row r="113" spans="1:11" s="17" customFormat="1" x14ac:dyDescent="0.25">
      <c r="A113" s="5"/>
      <c r="B113" s="5"/>
      <c r="C113" s="5"/>
      <c r="D113" s="5"/>
      <c r="E113" s="5"/>
      <c r="F113" s="5"/>
      <c r="G113" s="5"/>
      <c r="H113" s="5"/>
      <c r="I113" s="22"/>
      <c r="J113" s="22"/>
      <c r="K113" s="22"/>
    </row>
    <row r="114" spans="1:11" s="17" customFormat="1" x14ac:dyDescent="0.25">
      <c r="A114" s="5"/>
      <c r="B114" s="5"/>
      <c r="C114" s="5"/>
      <c r="D114" s="5"/>
      <c r="E114" s="5"/>
      <c r="F114" s="5"/>
      <c r="G114" s="5"/>
      <c r="H114" s="5"/>
      <c r="I114" s="22"/>
      <c r="J114" s="22"/>
      <c r="K114" s="22"/>
    </row>
    <row r="115" spans="1:11" s="17" customFormat="1" x14ac:dyDescent="0.25">
      <c r="A115" s="5"/>
      <c r="B115" s="5"/>
      <c r="C115" s="5"/>
      <c r="D115" s="5"/>
      <c r="E115" s="5"/>
      <c r="F115" s="5"/>
      <c r="G115" s="5"/>
      <c r="H115" s="5"/>
      <c r="I115" s="22"/>
      <c r="J115" s="22"/>
      <c r="K115" s="22"/>
    </row>
    <row r="116" spans="1:11" s="17" customFormat="1" x14ac:dyDescent="0.25">
      <c r="A116" s="5"/>
      <c r="B116" s="5"/>
      <c r="C116" s="5"/>
      <c r="D116" s="5"/>
      <c r="E116" s="5"/>
      <c r="F116" s="5"/>
      <c r="G116" s="5"/>
      <c r="H116" s="5"/>
      <c r="I116" s="22"/>
      <c r="J116" s="22"/>
      <c r="K116" s="22"/>
    </row>
    <row r="117" spans="1:11" s="17" customFormat="1" x14ac:dyDescent="0.25">
      <c r="A117" s="5"/>
      <c r="B117" s="5"/>
      <c r="C117" s="5"/>
      <c r="D117" s="5"/>
      <c r="E117" s="5"/>
      <c r="F117" s="5"/>
      <c r="G117" s="5"/>
      <c r="H117" s="5"/>
      <c r="I117" s="22"/>
      <c r="J117" s="22"/>
      <c r="K117" s="22"/>
    </row>
    <row r="118" spans="1:11" s="17" customFormat="1" x14ac:dyDescent="0.25">
      <c r="A118" s="5"/>
      <c r="B118" s="5"/>
      <c r="C118" s="5"/>
      <c r="D118" s="5"/>
      <c r="E118" s="5"/>
      <c r="F118" s="5"/>
      <c r="G118" s="5"/>
      <c r="H118" s="5"/>
      <c r="I118" s="22"/>
      <c r="J118" s="22"/>
      <c r="K118" s="22"/>
    </row>
    <row r="119" spans="1:11" s="17" customFormat="1" x14ac:dyDescent="0.25">
      <c r="A119" s="5"/>
      <c r="B119" s="5"/>
      <c r="C119" s="5"/>
      <c r="D119" s="5"/>
      <c r="E119" s="5"/>
      <c r="F119" s="5"/>
      <c r="G119" s="5"/>
      <c r="H119" s="5"/>
      <c r="I119" s="22"/>
      <c r="J119" s="22"/>
      <c r="K119" s="22"/>
    </row>
    <row r="120" spans="1:11" s="17" customFormat="1" x14ac:dyDescent="0.25">
      <c r="A120" s="5"/>
      <c r="B120" s="5"/>
      <c r="C120" s="5"/>
      <c r="D120" s="5"/>
      <c r="E120" s="5"/>
      <c r="F120" s="5"/>
      <c r="G120" s="5"/>
      <c r="H120" s="5"/>
      <c r="I120" s="22"/>
      <c r="J120" s="22"/>
      <c r="K120" s="22"/>
    </row>
    <row r="121" spans="1:11" s="17" customFormat="1" x14ac:dyDescent="0.25">
      <c r="A121" s="5"/>
      <c r="B121" s="5"/>
      <c r="C121" s="5"/>
      <c r="D121" s="5"/>
      <c r="E121" s="5"/>
      <c r="F121" s="5"/>
      <c r="G121" s="5"/>
      <c r="H121" s="5"/>
      <c r="I121" s="22"/>
      <c r="J121" s="22"/>
      <c r="K121" s="22"/>
    </row>
    <row r="122" spans="1:11" s="17" customFormat="1" x14ac:dyDescent="0.25">
      <c r="A122" s="5"/>
      <c r="B122" s="5"/>
      <c r="C122" s="5"/>
      <c r="D122" s="5"/>
      <c r="E122" s="5"/>
      <c r="F122" s="5"/>
      <c r="G122" s="5"/>
      <c r="H122" s="5"/>
      <c r="I122" s="22"/>
      <c r="J122" s="22"/>
      <c r="K122" s="22"/>
    </row>
    <row r="123" spans="1:11" s="17" customFormat="1" x14ac:dyDescent="0.25">
      <c r="A123" s="5"/>
      <c r="B123" s="5"/>
      <c r="C123" s="5"/>
      <c r="D123" s="5"/>
      <c r="E123" s="5"/>
      <c r="F123" s="5"/>
      <c r="G123" s="5"/>
      <c r="H123" s="5"/>
      <c r="I123" s="22"/>
      <c r="J123" s="22"/>
      <c r="K123" s="22"/>
    </row>
    <row r="124" spans="1:11" s="17" customFormat="1" x14ac:dyDescent="0.25">
      <c r="A124" s="5"/>
      <c r="B124" s="5"/>
      <c r="C124" s="5"/>
      <c r="D124" s="5"/>
      <c r="E124" s="5"/>
      <c r="F124" s="5"/>
      <c r="G124" s="5"/>
      <c r="H124" s="5"/>
      <c r="I124" s="22"/>
      <c r="J124" s="22"/>
      <c r="K124" s="22"/>
    </row>
    <row r="125" spans="1:11" s="17" customFormat="1" x14ac:dyDescent="0.25">
      <c r="A125" s="5"/>
      <c r="B125" s="5"/>
      <c r="C125" s="5"/>
      <c r="D125" s="5"/>
      <c r="E125" s="5"/>
      <c r="F125" s="5"/>
      <c r="G125" s="5"/>
      <c r="H125" s="5"/>
      <c r="I125" s="22"/>
      <c r="J125" s="22"/>
      <c r="K125" s="22"/>
    </row>
    <row r="126" spans="1:11" s="17" customFormat="1" x14ac:dyDescent="0.25">
      <c r="A126" s="5"/>
      <c r="B126" s="5"/>
      <c r="C126" s="5"/>
      <c r="D126" s="5"/>
      <c r="E126" s="5"/>
      <c r="F126" s="5"/>
      <c r="G126" s="5"/>
      <c r="H126" s="5"/>
      <c r="I126" s="22"/>
      <c r="J126" s="22"/>
      <c r="K126" s="22"/>
    </row>
    <row r="127" spans="1:11" s="17" customFormat="1" x14ac:dyDescent="0.25">
      <c r="A127" s="5"/>
      <c r="B127" s="5"/>
      <c r="C127" s="5"/>
      <c r="D127" s="5"/>
      <c r="E127" s="5"/>
      <c r="F127" s="5"/>
      <c r="G127" s="5"/>
      <c r="H127" s="5"/>
      <c r="I127" s="22"/>
      <c r="J127" s="22"/>
      <c r="K127" s="22"/>
    </row>
    <row r="128" spans="1:11" s="17" customFormat="1" x14ac:dyDescent="0.25">
      <c r="A128" s="5"/>
      <c r="B128" s="5"/>
      <c r="C128" s="5"/>
      <c r="D128" s="5"/>
      <c r="E128" s="5"/>
      <c r="F128" s="5"/>
      <c r="G128" s="5"/>
      <c r="H128" s="5"/>
      <c r="I128" s="22"/>
      <c r="J128" s="22"/>
      <c r="K128" s="22"/>
    </row>
    <row r="129" spans="1:11" s="17" customFormat="1" x14ac:dyDescent="0.25">
      <c r="A129" s="5"/>
      <c r="B129" s="5"/>
      <c r="C129" s="5"/>
      <c r="D129" s="5"/>
      <c r="E129" s="5"/>
      <c r="F129" s="5"/>
      <c r="G129" s="5"/>
      <c r="H129" s="5"/>
      <c r="I129" s="22"/>
      <c r="J129" s="22"/>
      <c r="K129" s="22"/>
    </row>
    <row r="130" spans="1:11" s="17" customFormat="1" x14ac:dyDescent="0.25">
      <c r="A130" s="5"/>
      <c r="B130" s="5"/>
      <c r="C130" s="5"/>
      <c r="D130" s="5"/>
      <c r="E130" s="5"/>
      <c r="F130" s="5"/>
      <c r="G130" s="5"/>
      <c r="H130" s="5"/>
      <c r="I130" s="22"/>
      <c r="J130" s="22"/>
      <c r="K130" s="22"/>
    </row>
    <row r="131" spans="1:11" s="17" customFormat="1" x14ac:dyDescent="0.25">
      <c r="A131" s="5"/>
      <c r="B131" s="5"/>
      <c r="C131" s="5"/>
      <c r="D131" s="5"/>
      <c r="E131" s="5"/>
      <c r="F131" s="5"/>
      <c r="G131" s="5"/>
      <c r="H131" s="5"/>
      <c r="I131" s="22"/>
      <c r="J131" s="22"/>
      <c r="K131" s="22"/>
    </row>
    <row r="132" spans="1:11" s="17" customFormat="1" x14ac:dyDescent="0.25">
      <c r="A132" s="5"/>
      <c r="B132" s="5"/>
      <c r="C132" s="5"/>
      <c r="D132" s="5"/>
      <c r="E132" s="5"/>
      <c r="F132" s="5"/>
      <c r="G132" s="5"/>
      <c r="H132" s="5"/>
      <c r="I132" s="22"/>
      <c r="J132" s="22"/>
      <c r="K132" s="22"/>
    </row>
    <row r="133" spans="1:11" s="17" customFormat="1" x14ac:dyDescent="0.25">
      <c r="A133" s="5"/>
      <c r="B133" s="5"/>
      <c r="C133" s="5"/>
      <c r="D133" s="5"/>
      <c r="E133" s="5"/>
      <c r="F133" s="5"/>
      <c r="G133" s="5"/>
      <c r="H133" s="5"/>
      <c r="I133" s="22"/>
      <c r="J133" s="22"/>
      <c r="K133" s="22"/>
    </row>
    <row r="134" spans="1:11" s="17" customFormat="1" x14ac:dyDescent="0.25">
      <c r="A134" s="5"/>
      <c r="B134" s="5"/>
      <c r="C134" s="5"/>
      <c r="D134" s="5"/>
      <c r="E134" s="5"/>
      <c r="F134" s="5"/>
      <c r="G134" s="5"/>
      <c r="H134" s="5"/>
      <c r="I134" s="22"/>
      <c r="J134" s="22"/>
      <c r="K134" s="22"/>
    </row>
    <row r="135" spans="1:11" s="17" customFormat="1" x14ac:dyDescent="0.25">
      <c r="A135" s="5"/>
      <c r="B135" s="5"/>
      <c r="C135" s="5"/>
      <c r="D135" s="5"/>
      <c r="E135" s="5"/>
      <c r="F135" s="5"/>
      <c r="G135" s="5"/>
      <c r="H135" s="5"/>
      <c r="I135" s="22"/>
      <c r="J135" s="22"/>
      <c r="K135" s="22"/>
    </row>
    <row r="136" spans="1:11" s="17" customFormat="1" x14ac:dyDescent="0.25">
      <c r="A136" s="5"/>
      <c r="B136" s="5"/>
      <c r="C136" s="5"/>
      <c r="D136" s="5"/>
      <c r="E136" s="5"/>
      <c r="F136" s="5"/>
      <c r="G136" s="5"/>
      <c r="H136" s="5"/>
      <c r="I136" s="22"/>
      <c r="J136" s="22"/>
      <c r="K136" s="22"/>
    </row>
    <row r="137" spans="1:11" s="17" customFormat="1" x14ac:dyDescent="0.25">
      <c r="A137" s="5"/>
      <c r="B137" s="5"/>
      <c r="C137" s="5"/>
      <c r="D137" s="5"/>
      <c r="E137" s="5"/>
      <c r="F137" s="5"/>
      <c r="G137" s="5"/>
      <c r="H137" s="5"/>
      <c r="I137" s="22"/>
      <c r="J137" s="22"/>
      <c r="K137" s="22"/>
    </row>
    <row r="138" spans="1:11" s="17" customFormat="1" x14ac:dyDescent="0.25">
      <c r="A138" s="5"/>
      <c r="B138" s="5"/>
      <c r="C138" s="5"/>
      <c r="D138" s="5"/>
      <c r="E138" s="5"/>
      <c r="F138" s="5"/>
      <c r="G138" s="5"/>
      <c r="H138" s="5"/>
      <c r="I138" s="22"/>
      <c r="J138" s="22"/>
      <c r="K138" s="22"/>
    </row>
    <row r="139" spans="1:11" s="17" customFormat="1" x14ac:dyDescent="0.25">
      <c r="A139" s="5"/>
      <c r="B139" s="5"/>
      <c r="C139" s="5"/>
      <c r="D139" s="5"/>
      <c r="E139" s="5"/>
      <c r="F139" s="5"/>
      <c r="G139" s="5"/>
      <c r="H139" s="5"/>
      <c r="I139" s="22"/>
      <c r="J139" s="22"/>
      <c r="K139" s="22"/>
    </row>
    <row r="140" spans="1:11" s="17" customFormat="1" x14ac:dyDescent="0.25">
      <c r="A140" s="5"/>
      <c r="B140" s="5"/>
      <c r="C140" s="5"/>
      <c r="D140" s="5"/>
      <c r="E140" s="5"/>
      <c r="F140" s="5"/>
      <c r="G140" s="5"/>
      <c r="H140" s="5"/>
      <c r="I140" s="22"/>
      <c r="J140" s="22"/>
      <c r="K140" s="22"/>
    </row>
    <row r="141" spans="1:11" s="17" customFormat="1" x14ac:dyDescent="0.25">
      <c r="A141" s="5"/>
      <c r="B141" s="5"/>
      <c r="C141" s="5"/>
      <c r="D141" s="5"/>
      <c r="E141" s="5"/>
      <c r="F141" s="5"/>
      <c r="G141" s="5"/>
      <c r="H141" s="5"/>
      <c r="I141" s="22"/>
      <c r="J141" s="22"/>
      <c r="K141" s="22"/>
    </row>
    <row r="142" spans="1:11" s="17" customFormat="1" x14ac:dyDescent="0.25">
      <c r="A142" s="5"/>
      <c r="B142" s="5"/>
      <c r="C142" s="5"/>
      <c r="D142" s="5"/>
      <c r="E142" s="5"/>
      <c r="F142" s="5"/>
      <c r="G142" s="5"/>
      <c r="H142" s="5"/>
      <c r="I142" s="22"/>
      <c r="J142" s="22"/>
      <c r="K142" s="22"/>
    </row>
    <row r="143" spans="1:11" s="17" customFormat="1" x14ac:dyDescent="0.25">
      <c r="A143" s="5"/>
      <c r="B143" s="5"/>
      <c r="C143" s="5"/>
      <c r="D143" s="5"/>
      <c r="E143" s="5"/>
      <c r="F143" s="5"/>
      <c r="G143" s="5"/>
      <c r="H143" s="5"/>
      <c r="I143" s="22"/>
      <c r="J143" s="22"/>
      <c r="K143" s="22"/>
    </row>
    <row r="144" spans="1:11" s="17" customFormat="1" x14ac:dyDescent="0.25">
      <c r="A144" s="5"/>
      <c r="B144" s="5"/>
      <c r="C144" s="5"/>
      <c r="D144" s="5"/>
      <c r="E144" s="5"/>
      <c r="F144" s="5"/>
      <c r="G144" s="5"/>
      <c r="H144" s="5"/>
      <c r="I144" s="22"/>
      <c r="J144" s="22"/>
      <c r="K144" s="22"/>
    </row>
    <row r="145" spans="1:11" s="17" customFormat="1" x14ac:dyDescent="0.25">
      <c r="A145" s="5"/>
      <c r="B145" s="5"/>
      <c r="C145" s="5"/>
      <c r="D145" s="5"/>
      <c r="E145" s="5"/>
      <c r="F145" s="5"/>
      <c r="G145" s="5"/>
      <c r="H145" s="5"/>
      <c r="I145" s="22"/>
      <c r="J145" s="22"/>
      <c r="K145" s="22"/>
    </row>
    <row r="146" spans="1:11" s="17" customFormat="1" x14ac:dyDescent="0.25">
      <c r="A146" s="5"/>
      <c r="B146" s="5"/>
      <c r="C146" s="5"/>
      <c r="D146" s="5"/>
      <c r="E146" s="5"/>
      <c r="F146" s="5"/>
      <c r="G146" s="5"/>
      <c r="H146" s="5"/>
      <c r="I146" s="22"/>
      <c r="J146" s="22"/>
      <c r="K146" s="22"/>
    </row>
    <row r="147" spans="1:11" s="17" customFormat="1" x14ac:dyDescent="0.25">
      <c r="A147" s="5"/>
      <c r="B147" s="5"/>
      <c r="C147" s="5"/>
      <c r="D147" s="5"/>
      <c r="E147" s="5"/>
      <c r="F147" s="5"/>
      <c r="G147" s="5"/>
      <c r="H147" s="5"/>
      <c r="I147" s="22"/>
      <c r="J147" s="22"/>
      <c r="K147" s="22"/>
    </row>
    <row r="148" spans="1:11" s="17" customFormat="1" x14ac:dyDescent="0.25">
      <c r="A148" s="5"/>
      <c r="B148" s="5"/>
      <c r="C148" s="5"/>
      <c r="D148" s="5"/>
      <c r="E148" s="5"/>
      <c r="F148" s="5"/>
      <c r="G148" s="5"/>
      <c r="H148" s="5"/>
      <c r="I148" s="22"/>
      <c r="J148" s="22"/>
      <c r="K148" s="22"/>
    </row>
    <row r="149" spans="1:11" s="17" customFormat="1" x14ac:dyDescent="0.25">
      <c r="A149" s="5"/>
      <c r="B149" s="5"/>
      <c r="C149" s="5"/>
      <c r="D149" s="5"/>
      <c r="E149" s="5"/>
      <c r="F149" s="5"/>
      <c r="G149" s="5"/>
      <c r="H149" s="5"/>
      <c r="I149" s="22"/>
      <c r="J149" s="22"/>
      <c r="K149" s="22"/>
    </row>
    <row r="150" spans="1:11" s="17" customFormat="1" x14ac:dyDescent="0.25">
      <c r="A150" s="5"/>
      <c r="B150" s="5"/>
      <c r="C150" s="5"/>
      <c r="D150" s="5"/>
      <c r="E150" s="5"/>
      <c r="F150" s="5"/>
      <c r="G150" s="5"/>
      <c r="H150" s="5"/>
      <c r="I150" s="22"/>
      <c r="J150" s="22"/>
      <c r="K150" s="22"/>
    </row>
    <row r="151" spans="1:11" s="17" customFormat="1" x14ac:dyDescent="0.25">
      <c r="A151" s="5"/>
      <c r="B151" s="5"/>
      <c r="C151" s="5"/>
      <c r="D151" s="5"/>
      <c r="E151" s="5"/>
      <c r="F151" s="5"/>
      <c r="G151" s="5"/>
      <c r="H151" s="5"/>
      <c r="I151" s="22"/>
      <c r="J151" s="22"/>
      <c r="K151" s="22"/>
    </row>
    <row r="152" spans="1:11" s="17" customFormat="1" x14ac:dyDescent="0.25">
      <c r="A152" s="5"/>
      <c r="B152" s="5"/>
      <c r="C152" s="5"/>
      <c r="D152" s="5"/>
      <c r="E152" s="5"/>
      <c r="F152" s="5"/>
      <c r="G152" s="5"/>
      <c r="H152" s="5"/>
      <c r="I152" s="22"/>
      <c r="J152" s="22"/>
      <c r="K152" s="22"/>
    </row>
    <row r="153" spans="1:11" s="17" customFormat="1" x14ac:dyDescent="0.25">
      <c r="A153" s="5"/>
      <c r="B153" s="5"/>
      <c r="C153" s="5"/>
      <c r="D153" s="5"/>
      <c r="E153" s="5"/>
      <c r="F153" s="5"/>
      <c r="G153" s="5"/>
      <c r="H153" s="5"/>
      <c r="I153" s="22"/>
      <c r="J153" s="22"/>
      <c r="K153" s="22"/>
    </row>
    <row r="154" spans="1:11" s="17" customFormat="1" x14ac:dyDescent="0.25">
      <c r="A154" s="5"/>
      <c r="B154" s="5"/>
      <c r="C154" s="5"/>
      <c r="D154" s="5"/>
      <c r="E154" s="5"/>
      <c r="F154" s="5"/>
      <c r="G154" s="5"/>
      <c r="H154" s="5"/>
      <c r="I154" s="22"/>
      <c r="J154" s="22"/>
      <c r="K154" s="22"/>
    </row>
    <row r="155" spans="1:11" s="17" customFormat="1" x14ac:dyDescent="0.25">
      <c r="A155" s="5"/>
      <c r="B155" s="5"/>
      <c r="C155" s="5"/>
      <c r="D155" s="5"/>
      <c r="E155" s="5"/>
      <c r="F155" s="5"/>
      <c r="G155" s="5"/>
      <c r="H155" s="5"/>
      <c r="I155" s="22"/>
      <c r="J155" s="22"/>
      <c r="K155" s="22"/>
    </row>
    <row r="156" spans="1:11" s="17" customFormat="1" x14ac:dyDescent="0.25">
      <c r="A156" s="5"/>
      <c r="B156" s="5"/>
      <c r="C156" s="5"/>
      <c r="D156" s="5"/>
      <c r="E156" s="5"/>
      <c r="F156" s="5"/>
      <c r="G156" s="5"/>
      <c r="H156" s="5"/>
      <c r="I156" s="22"/>
      <c r="J156" s="22"/>
      <c r="K156" s="22"/>
    </row>
    <row r="157" spans="1:11" s="17" customFormat="1" x14ac:dyDescent="0.25">
      <c r="A157" s="5"/>
      <c r="B157" s="5"/>
      <c r="C157" s="5"/>
      <c r="D157" s="5"/>
      <c r="E157" s="5"/>
      <c r="F157" s="5"/>
      <c r="G157" s="5"/>
      <c r="H157" s="5"/>
      <c r="I157" s="22"/>
      <c r="J157" s="22"/>
      <c r="K157" s="22"/>
    </row>
    <row r="158" spans="1:11" s="17" customFormat="1" x14ac:dyDescent="0.25">
      <c r="A158" s="5"/>
      <c r="B158" s="5"/>
      <c r="C158" s="5"/>
      <c r="D158" s="5"/>
      <c r="E158" s="5"/>
      <c r="F158" s="5"/>
      <c r="G158" s="5"/>
      <c r="H158" s="5"/>
      <c r="I158" s="22"/>
      <c r="J158" s="22"/>
      <c r="K158" s="22"/>
    </row>
    <row r="159" spans="1:11" s="17" customFormat="1" x14ac:dyDescent="0.25">
      <c r="A159" s="5"/>
      <c r="B159" s="5"/>
      <c r="C159" s="5"/>
      <c r="D159" s="5"/>
      <c r="E159" s="5"/>
      <c r="F159" s="5"/>
      <c r="G159" s="5"/>
      <c r="H159" s="5"/>
      <c r="I159" s="22"/>
      <c r="J159" s="22"/>
      <c r="K159" s="22"/>
    </row>
    <row r="160" spans="1:11" s="17" customFormat="1" x14ac:dyDescent="0.25">
      <c r="A160" s="5"/>
      <c r="B160" s="5"/>
      <c r="C160" s="5"/>
      <c r="D160" s="5"/>
      <c r="E160" s="5"/>
      <c r="F160" s="5"/>
      <c r="G160" s="5"/>
      <c r="H160" s="5"/>
      <c r="I160" s="22"/>
      <c r="J160" s="22"/>
      <c r="K160" s="22"/>
    </row>
    <row r="161" spans="1:11" s="17" customFormat="1" x14ac:dyDescent="0.25">
      <c r="A161" s="5"/>
      <c r="B161" s="5"/>
      <c r="C161" s="5"/>
      <c r="D161" s="5"/>
      <c r="E161" s="5"/>
      <c r="F161" s="5"/>
      <c r="G161" s="5"/>
      <c r="H161" s="5"/>
      <c r="I161" s="22"/>
      <c r="J161" s="22"/>
      <c r="K161" s="22"/>
    </row>
    <row r="162" spans="1:11" s="17" customFormat="1" x14ac:dyDescent="0.25">
      <c r="A162" s="5"/>
      <c r="B162" s="5"/>
      <c r="C162" s="5"/>
      <c r="D162" s="5"/>
      <c r="E162" s="5"/>
      <c r="F162" s="5"/>
      <c r="G162" s="5"/>
      <c r="H162" s="5"/>
      <c r="I162" s="22"/>
      <c r="J162" s="22"/>
      <c r="K162" s="22"/>
    </row>
    <row r="163" spans="1:11" s="17" customFormat="1" x14ac:dyDescent="0.25">
      <c r="A163" s="5"/>
      <c r="B163" s="5"/>
      <c r="C163" s="5"/>
      <c r="D163" s="5"/>
      <c r="E163" s="5"/>
      <c r="F163" s="5"/>
      <c r="G163" s="5"/>
      <c r="H163" s="5"/>
      <c r="I163" s="22"/>
      <c r="J163" s="22"/>
      <c r="K163" s="22"/>
    </row>
    <row r="164" spans="1:11" s="17" customFormat="1" x14ac:dyDescent="0.25">
      <c r="A164" s="5"/>
      <c r="B164" s="5"/>
      <c r="C164" s="5"/>
      <c r="D164" s="5"/>
      <c r="E164" s="5"/>
      <c r="F164" s="5"/>
      <c r="G164" s="5"/>
      <c r="H164" s="5"/>
      <c r="I164" s="22"/>
      <c r="J164" s="22"/>
      <c r="K164" s="22"/>
    </row>
    <row r="165" spans="1:11" s="17" customFormat="1" x14ac:dyDescent="0.25">
      <c r="A165" s="5"/>
      <c r="B165" s="5"/>
      <c r="C165" s="5"/>
      <c r="D165" s="5"/>
      <c r="E165" s="5"/>
      <c r="F165" s="5"/>
      <c r="G165" s="5"/>
      <c r="H165" s="5"/>
      <c r="I165" s="22"/>
      <c r="J165" s="22"/>
      <c r="K165" s="22"/>
    </row>
    <row r="166" spans="1:11" s="17" customFormat="1" x14ac:dyDescent="0.25">
      <c r="A166" s="5"/>
      <c r="B166" s="5"/>
      <c r="C166" s="5"/>
      <c r="D166" s="5"/>
      <c r="E166" s="5"/>
      <c r="F166" s="5"/>
      <c r="G166" s="5"/>
      <c r="H166" s="5"/>
      <c r="I166" s="22"/>
      <c r="J166" s="22"/>
      <c r="K166" s="22"/>
    </row>
    <row r="167" spans="1:11" s="17" customFormat="1" x14ac:dyDescent="0.25">
      <c r="A167" s="5"/>
      <c r="B167" s="5"/>
      <c r="C167" s="5"/>
      <c r="D167" s="5"/>
      <c r="E167" s="5"/>
      <c r="F167" s="5"/>
      <c r="G167" s="5"/>
      <c r="H167" s="5"/>
      <c r="I167" s="22"/>
      <c r="J167" s="22"/>
      <c r="K167" s="22"/>
    </row>
    <row r="168" spans="1:11" s="17" customFormat="1" x14ac:dyDescent="0.25">
      <c r="A168" s="5"/>
      <c r="B168" s="5"/>
      <c r="C168" s="5"/>
      <c r="D168" s="5"/>
      <c r="E168" s="5"/>
      <c r="F168" s="5"/>
      <c r="G168" s="5"/>
      <c r="H168" s="5"/>
      <c r="I168" s="22"/>
      <c r="J168" s="22"/>
      <c r="K168" s="22"/>
    </row>
    <row r="169" spans="1:11" s="17" customFormat="1" x14ac:dyDescent="0.25">
      <c r="A169" s="5"/>
      <c r="B169" s="5"/>
      <c r="C169" s="5"/>
      <c r="D169" s="5"/>
      <c r="E169" s="5"/>
      <c r="F169" s="5"/>
      <c r="G169" s="5"/>
      <c r="H169" s="5"/>
      <c r="I169" s="22"/>
      <c r="J169" s="22"/>
      <c r="K169" s="22"/>
    </row>
    <row r="170" spans="1:11" s="17" customFormat="1" x14ac:dyDescent="0.25">
      <c r="A170" s="5"/>
      <c r="B170" s="5"/>
      <c r="C170" s="5"/>
      <c r="D170" s="5"/>
      <c r="E170" s="5"/>
      <c r="F170" s="5"/>
      <c r="G170" s="5"/>
      <c r="H170" s="5"/>
      <c r="I170" s="22"/>
      <c r="J170" s="22"/>
      <c r="K170" s="22"/>
    </row>
    <row r="171" spans="1:11" s="17" customFormat="1" x14ac:dyDescent="0.25">
      <c r="A171" s="5"/>
      <c r="B171" s="5"/>
      <c r="C171" s="5"/>
      <c r="D171" s="5"/>
      <c r="E171" s="5"/>
      <c r="F171" s="5"/>
      <c r="G171" s="5"/>
      <c r="H171" s="5"/>
      <c r="I171" s="22"/>
      <c r="J171" s="22"/>
      <c r="K171" s="22"/>
    </row>
    <row r="172" spans="1:11" s="17" customFormat="1" x14ac:dyDescent="0.25">
      <c r="A172" s="5"/>
      <c r="B172" s="5"/>
      <c r="C172" s="5"/>
      <c r="D172" s="5"/>
      <c r="E172" s="5"/>
      <c r="F172" s="5"/>
      <c r="G172" s="5"/>
      <c r="H172" s="5"/>
      <c r="I172" s="22"/>
      <c r="J172" s="22"/>
      <c r="K172" s="22"/>
    </row>
    <row r="173" spans="1:11" s="17" customFormat="1" x14ac:dyDescent="0.25">
      <c r="A173" s="5"/>
      <c r="B173" s="5"/>
      <c r="C173" s="5"/>
      <c r="D173" s="5"/>
      <c r="E173" s="5"/>
      <c r="F173" s="5"/>
      <c r="G173" s="5"/>
      <c r="H173" s="5"/>
      <c r="I173" s="22"/>
      <c r="J173" s="22"/>
      <c r="K173" s="22"/>
    </row>
    <row r="174" spans="1:11" s="17" customFormat="1" x14ac:dyDescent="0.25">
      <c r="A174" s="5"/>
      <c r="B174" s="5"/>
      <c r="C174" s="5"/>
      <c r="D174" s="5"/>
      <c r="E174" s="5"/>
      <c r="F174" s="5"/>
      <c r="G174" s="5"/>
      <c r="H174" s="5"/>
      <c r="I174" s="22"/>
      <c r="J174" s="22"/>
      <c r="K174" s="22"/>
    </row>
    <row r="175" spans="1:11" s="17" customFormat="1" x14ac:dyDescent="0.25">
      <c r="A175" s="5"/>
      <c r="B175" s="5"/>
      <c r="C175" s="5"/>
      <c r="D175" s="5"/>
      <c r="E175" s="5"/>
      <c r="F175" s="5"/>
      <c r="G175" s="5"/>
      <c r="H175" s="5"/>
      <c r="I175" s="22"/>
      <c r="J175" s="22"/>
      <c r="K175" s="22"/>
    </row>
    <row r="176" spans="1:11" s="17" customFormat="1" x14ac:dyDescent="0.25">
      <c r="A176" s="5"/>
      <c r="B176" s="5"/>
      <c r="C176" s="5"/>
      <c r="D176" s="5"/>
      <c r="E176" s="5"/>
      <c r="F176" s="5"/>
      <c r="G176" s="5"/>
      <c r="H176" s="5"/>
      <c r="I176" s="22"/>
      <c r="J176" s="22"/>
      <c r="K176" s="22"/>
    </row>
    <row r="177" spans="1:11" s="17" customFormat="1" x14ac:dyDescent="0.25">
      <c r="A177" s="5"/>
      <c r="B177" s="5"/>
      <c r="C177" s="5"/>
      <c r="D177" s="5"/>
      <c r="E177" s="5"/>
      <c r="F177" s="5"/>
      <c r="G177" s="5"/>
      <c r="H177" s="5"/>
      <c r="I177" s="22"/>
      <c r="J177" s="22"/>
      <c r="K177" s="22"/>
    </row>
    <row r="178" spans="1:11" s="17" customFormat="1" x14ac:dyDescent="0.25">
      <c r="A178" s="5"/>
      <c r="B178" s="5"/>
      <c r="C178" s="5"/>
      <c r="D178" s="5"/>
      <c r="E178" s="5"/>
      <c r="F178" s="5"/>
      <c r="G178" s="5"/>
      <c r="H178" s="5"/>
      <c r="I178" s="22"/>
      <c r="J178" s="22"/>
      <c r="K178" s="22"/>
    </row>
    <row r="179" spans="1:11" s="17" customFormat="1" x14ac:dyDescent="0.25">
      <c r="A179" s="5"/>
      <c r="B179" s="5"/>
      <c r="C179" s="5"/>
      <c r="D179" s="5"/>
      <c r="E179" s="5"/>
      <c r="F179" s="5"/>
      <c r="G179" s="5"/>
      <c r="H179" s="5"/>
      <c r="I179" s="22"/>
      <c r="J179" s="22"/>
      <c r="K179" s="22"/>
    </row>
    <row r="180" spans="1:11" s="17" customFormat="1" x14ac:dyDescent="0.25">
      <c r="A180" s="5"/>
      <c r="B180" s="5"/>
      <c r="C180" s="5"/>
      <c r="D180" s="5"/>
      <c r="E180" s="5"/>
      <c r="F180" s="5"/>
      <c r="G180" s="5"/>
      <c r="H180" s="5"/>
      <c r="I180" s="22"/>
      <c r="J180" s="22"/>
      <c r="K180" s="22"/>
    </row>
    <row r="181" spans="1:11" s="17" customFormat="1" x14ac:dyDescent="0.25">
      <c r="A181" s="5"/>
      <c r="B181" s="5"/>
      <c r="C181" s="5"/>
      <c r="D181" s="5"/>
      <c r="E181" s="5"/>
      <c r="F181" s="5"/>
      <c r="G181" s="5"/>
      <c r="H181" s="5"/>
      <c r="I181" s="22"/>
      <c r="J181" s="22"/>
      <c r="K181" s="22"/>
    </row>
    <row r="182" spans="1:11" s="17" customFormat="1" x14ac:dyDescent="0.25">
      <c r="A182" s="5"/>
      <c r="B182" s="5"/>
      <c r="C182" s="5"/>
      <c r="D182" s="5"/>
      <c r="E182" s="5"/>
      <c r="F182" s="5"/>
      <c r="G182" s="5"/>
      <c r="H182" s="5"/>
      <c r="I182" s="22"/>
      <c r="J182" s="22"/>
      <c r="K182" s="22"/>
    </row>
    <row r="183" spans="1:11" s="17" customFormat="1" x14ac:dyDescent="0.25">
      <c r="A183" s="5"/>
      <c r="B183" s="5"/>
      <c r="C183" s="5"/>
      <c r="D183" s="5"/>
      <c r="E183" s="5"/>
      <c r="F183" s="5"/>
      <c r="G183" s="5"/>
      <c r="H183" s="5"/>
      <c r="I183" s="22"/>
      <c r="J183" s="22"/>
      <c r="K183" s="22"/>
    </row>
    <row r="184" spans="1:11" s="17" customFormat="1" x14ac:dyDescent="0.25">
      <c r="A184" s="5"/>
      <c r="B184" s="5"/>
      <c r="C184" s="5"/>
      <c r="D184" s="5"/>
      <c r="E184" s="5"/>
      <c r="F184" s="5"/>
      <c r="G184" s="5"/>
      <c r="H184" s="5"/>
      <c r="I184" s="22"/>
      <c r="J184" s="22"/>
      <c r="K184" s="22"/>
    </row>
    <row r="185" spans="1:11" s="17" customFormat="1" x14ac:dyDescent="0.25">
      <c r="A185" s="5"/>
      <c r="B185" s="5"/>
      <c r="C185" s="5"/>
      <c r="D185" s="5"/>
      <c r="E185" s="5"/>
      <c r="F185" s="5"/>
      <c r="G185" s="5"/>
      <c r="H185" s="5"/>
      <c r="I185" s="22"/>
      <c r="J185" s="22"/>
      <c r="K185" s="22"/>
    </row>
    <row r="186" spans="1:11" s="17" customFormat="1" x14ac:dyDescent="0.25">
      <c r="A186" s="5"/>
      <c r="B186" s="5"/>
      <c r="C186" s="5"/>
      <c r="D186" s="5"/>
      <c r="E186" s="5"/>
      <c r="F186" s="5"/>
      <c r="G186" s="5"/>
      <c r="H186" s="5"/>
      <c r="I186" s="22"/>
      <c r="J186" s="22"/>
      <c r="K186" s="22"/>
    </row>
    <row r="187" spans="1:11" s="17" customFormat="1" x14ac:dyDescent="0.25">
      <c r="A187" s="5"/>
      <c r="B187" s="5"/>
      <c r="C187" s="5"/>
      <c r="D187" s="5"/>
      <c r="E187" s="5"/>
      <c r="F187" s="5"/>
      <c r="G187" s="5"/>
      <c r="H187" s="5"/>
      <c r="I187" s="22"/>
      <c r="J187" s="22"/>
      <c r="K187" s="22"/>
    </row>
    <row r="188" spans="1:11" s="17" customFormat="1" x14ac:dyDescent="0.25">
      <c r="A188" s="5"/>
      <c r="B188" s="5"/>
      <c r="C188" s="5"/>
      <c r="D188" s="5"/>
      <c r="E188" s="5"/>
      <c r="F188" s="5"/>
      <c r="G188" s="5"/>
      <c r="H188" s="5"/>
      <c r="I188" s="22"/>
      <c r="J188" s="22"/>
      <c r="K188" s="22"/>
    </row>
    <row r="189" spans="1:11" s="17" customFormat="1" x14ac:dyDescent="0.25">
      <c r="A189" s="5"/>
      <c r="B189" s="5"/>
      <c r="C189" s="5"/>
      <c r="D189" s="5"/>
      <c r="E189" s="5"/>
      <c r="F189" s="5"/>
      <c r="G189" s="5"/>
      <c r="H189" s="5"/>
      <c r="I189" s="22"/>
      <c r="J189" s="22"/>
      <c r="K189" s="22"/>
    </row>
    <row r="190" spans="1:11" s="17" customFormat="1" x14ac:dyDescent="0.25">
      <c r="A190" s="5"/>
      <c r="B190" s="5"/>
      <c r="C190" s="5"/>
      <c r="D190" s="5"/>
      <c r="E190" s="5"/>
      <c r="F190" s="5"/>
      <c r="G190" s="5"/>
      <c r="H190" s="5"/>
      <c r="I190" s="22"/>
      <c r="J190" s="22"/>
      <c r="K190" s="22"/>
    </row>
    <row r="191" spans="1:11" s="17" customFormat="1" x14ac:dyDescent="0.25">
      <c r="A191" s="5"/>
      <c r="B191" s="5"/>
      <c r="C191" s="5"/>
      <c r="D191" s="5"/>
      <c r="E191" s="5"/>
      <c r="F191" s="5"/>
      <c r="G191" s="5"/>
      <c r="H191" s="5"/>
      <c r="I191" s="22"/>
      <c r="J191" s="22"/>
      <c r="K191" s="22"/>
    </row>
    <row r="192" spans="1:11" s="17" customFormat="1" x14ac:dyDescent="0.25">
      <c r="A192" s="5"/>
      <c r="B192" s="5"/>
      <c r="C192" s="5"/>
      <c r="D192" s="5"/>
      <c r="E192" s="5"/>
      <c r="F192" s="5"/>
      <c r="G192" s="5"/>
      <c r="H192" s="5"/>
      <c r="I192" s="22"/>
      <c r="J192" s="22"/>
      <c r="K192" s="22"/>
    </row>
    <row r="193" spans="1:11" s="17" customFormat="1" x14ac:dyDescent="0.25">
      <c r="A193" s="5"/>
      <c r="B193" s="5"/>
      <c r="C193" s="5"/>
      <c r="D193" s="5"/>
      <c r="E193" s="5"/>
      <c r="F193" s="5"/>
      <c r="G193" s="5"/>
      <c r="H193" s="5"/>
      <c r="I193" s="22"/>
      <c r="J193" s="22"/>
      <c r="K193" s="22"/>
    </row>
    <row r="194" spans="1:11" s="17" customFormat="1" x14ac:dyDescent="0.25">
      <c r="A194" s="5"/>
      <c r="B194" s="5"/>
      <c r="C194" s="5"/>
      <c r="D194" s="5"/>
      <c r="E194" s="5"/>
      <c r="F194" s="5"/>
      <c r="G194" s="5"/>
      <c r="H194" s="5"/>
      <c r="I194" s="22"/>
      <c r="J194" s="22"/>
      <c r="K194" s="22"/>
    </row>
    <row r="195" spans="1:11" s="17" customFormat="1" x14ac:dyDescent="0.25">
      <c r="A195" s="5"/>
      <c r="B195" s="5"/>
      <c r="C195" s="5"/>
      <c r="D195" s="5"/>
      <c r="E195" s="5"/>
      <c r="F195" s="5"/>
      <c r="G195" s="5"/>
      <c r="H195" s="5"/>
      <c r="I195" s="22"/>
      <c r="J195" s="22"/>
      <c r="K195" s="22"/>
    </row>
    <row r="196" spans="1:11" s="17" customFormat="1" x14ac:dyDescent="0.25">
      <c r="A196" s="5"/>
      <c r="B196" s="5"/>
      <c r="C196" s="5"/>
      <c r="D196" s="5"/>
      <c r="E196" s="5"/>
      <c r="F196" s="5"/>
      <c r="G196" s="5"/>
      <c r="H196" s="5"/>
      <c r="I196" s="22"/>
      <c r="J196" s="22"/>
      <c r="K196" s="22"/>
    </row>
    <row r="197" spans="1:11" s="17" customFormat="1" x14ac:dyDescent="0.25">
      <c r="A197" s="5"/>
      <c r="B197" s="5"/>
      <c r="C197" s="5"/>
      <c r="D197" s="5"/>
      <c r="E197" s="5"/>
      <c r="F197" s="5"/>
      <c r="G197" s="5"/>
      <c r="H197" s="5"/>
      <c r="I197" s="22"/>
      <c r="J197" s="22"/>
      <c r="K197" s="22"/>
    </row>
    <row r="198" spans="1:11" s="17" customFormat="1" x14ac:dyDescent="0.25">
      <c r="A198" s="5"/>
      <c r="B198" s="5"/>
      <c r="C198" s="5"/>
      <c r="D198" s="5"/>
      <c r="E198" s="5"/>
      <c r="F198" s="5"/>
      <c r="G198" s="5"/>
      <c r="H198" s="5"/>
      <c r="I198" s="22"/>
      <c r="J198" s="22"/>
      <c r="K198" s="22"/>
    </row>
    <row r="199" spans="1:11" s="17" customFormat="1" x14ac:dyDescent="0.25">
      <c r="A199" s="5"/>
      <c r="B199" s="5"/>
      <c r="C199" s="5"/>
      <c r="D199" s="5"/>
      <c r="E199" s="5"/>
      <c r="F199" s="5"/>
      <c r="G199" s="5"/>
      <c r="H199" s="5"/>
      <c r="I199" s="22"/>
      <c r="J199" s="22"/>
      <c r="K199" s="22"/>
    </row>
    <row r="200" spans="1:11" s="17" customFormat="1" x14ac:dyDescent="0.25">
      <c r="A200" s="5"/>
      <c r="B200" s="5"/>
      <c r="C200" s="5"/>
      <c r="D200" s="5"/>
      <c r="E200" s="5"/>
      <c r="F200" s="5"/>
      <c r="G200" s="5"/>
      <c r="H200" s="5"/>
      <c r="I200" s="22"/>
      <c r="J200" s="22"/>
      <c r="K200" s="22"/>
    </row>
    <row r="201" spans="1:11" s="17" customFormat="1" x14ac:dyDescent="0.25">
      <c r="A201" s="5"/>
      <c r="B201" s="5"/>
      <c r="C201" s="5"/>
      <c r="D201" s="5"/>
      <c r="E201" s="5"/>
      <c r="F201" s="5"/>
      <c r="G201" s="5"/>
      <c r="H201" s="5"/>
      <c r="I201" s="22"/>
      <c r="J201" s="22"/>
      <c r="K201" s="22"/>
    </row>
    <row r="202" spans="1:11" s="17" customFormat="1" x14ac:dyDescent="0.25">
      <c r="A202" s="5"/>
      <c r="B202" s="5"/>
      <c r="C202" s="5"/>
      <c r="D202" s="5"/>
      <c r="E202" s="5"/>
      <c r="F202" s="5"/>
      <c r="G202" s="5"/>
      <c r="H202" s="5"/>
      <c r="I202" s="22"/>
      <c r="J202" s="22"/>
      <c r="K202" s="22"/>
    </row>
    <row r="203" spans="1:11" s="17" customFormat="1" x14ac:dyDescent="0.25">
      <c r="A203" s="5"/>
      <c r="B203" s="5"/>
      <c r="C203" s="5"/>
      <c r="D203" s="5"/>
      <c r="E203" s="5"/>
      <c r="F203" s="5"/>
      <c r="G203" s="5"/>
      <c r="H203" s="5"/>
      <c r="I203" s="22"/>
      <c r="J203" s="22"/>
      <c r="K203" s="22"/>
    </row>
    <row r="204" spans="1:11" s="17" customFormat="1" x14ac:dyDescent="0.25">
      <c r="A204" s="5"/>
      <c r="B204" s="5"/>
      <c r="C204" s="5"/>
      <c r="D204" s="5"/>
      <c r="E204" s="5"/>
      <c r="F204" s="5"/>
      <c r="G204" s="5"/>
      <c r="H204" s="5"/>
      <c r="I204" s="22"/>
      <c r="J204" s="22"/>
      <c r="K204" s="22"/>
    </row>
    <row r="205" spans="1:11" s="17" customFormat="1" x14ac:dyDescent="0.25">
      <c r="A205" s="5"/>
      <c r="B205" s="5"/>
      <c r="C205" s="5"/>
      <c r="D205" s="5"/>
      <c r="E205" s="5"/>
      <c r="F205" s="5"/>
      <c r="G205" s="5"/>
      <c r="H205" s="5"/>
      <c r="I205" s="22"/>
      <c r="J205" s="22"/>
      <c r="K205" s="22"/>
    </row>
    <row r="206" spans="1:11" s="17" customFormat="1" x14ac:dyDescent="0.25">
      <c r="A206" s="5"/>
      <c r="B206" s="5"/>
      <c r="C206" s="5"/>
      <c r="D206" s="5"/>
      <c r="E206" s="5"/>
      <c r="F206" s="5"/>
      <c r="G206" s="5"/>
      <c r="H206" s="5"/>
      <c r="I206" s="22"/>
      <c r="J206" s="22"/>
      <c r="K206" s="22"/>
    </row>
    <row r="207" spans="1:11" s="17" customFormat="1" x14ac:dyDescent="0.25">
      <c r="A207" s="5"/>
      <c r="B207" s="5"/>
      <c r="C207" s="5"/>
      <c r="D207" s="5"/>
      <c r="E207" s="5"/>
      <c r="F207" s="5"/>
      <c r="G207" s="5"/>
      <c r="H207" s="5"/>
      <c r="I207" s="22"/>
      <c r="J207" s="22"/>
      <c r="K207" s="22"/>
    </row>
    <row r="208" spans="1:11" s="17" customFormat="1" x14ac:dyDescent="0.25">
      <c r="A208" s="5"/>
      <c r="B208" s="5"/>
      <c r="C208" s="5"/>
      <c r="D208" s="5"/>
      <c r="E208" s="5"/>
      <c r="F208" s="5"/>
      <c r="G208" s="5"/>
      <c r="H208" s="5"/>
      <c r="I208" s="22"/>
      <c r="J208" s="22"/>
      <c r="K208" s="22"/>
    </row>
    <row r="209" spans="1:11" s="17" customFormat="1" x14ac:dyDescent="0.25">
      <c r="A209" s="5"/>
      <c r="B209" s="5"/>
      <c r="C209" s="5"/>
      <c r="D209" s="5"/>
      <c r="E209" s="5"/>
      <c r="F209" s="5"/>
      <c r="G209" s="5"/>
      <c r="H209" s="5"/>
      <c r="I209" s="22"/>
      <c r="J209" s="22"/>
      <c r="K209" s="22"/>
    </row>
    <row r="210" spans="1:11" s="17" customFormat="1" x14ac:dyDescent="0.25">
      <c r="A210" s="5"/>
      <c r="B210" s="5"/>
      <c r="C210" s="5"/>
      <c r="D210" s="5"/>
      <c r="E210" s="5"/>
      <c r="F210" s="5"/>
      <c r="G210" s="5"/>
      <c r="H210" s="5"/>
      <c r="I210" s="22"/>
      <c r="J210" s="22"/>
      <c r="K210" s="22"/>
    </row>
    <row r="211" spans="1:11" s="17" customFormat="1" x14ac:dyDescent="0.25">
      <c r="A211" s="5"/>
      <c r="B211" s="5"/>
      <c r="C211" s="5"/>
      <c r="D211" s="5"/>
      <c r="E211" s="5"/>
      <c r="F211" s="5"/>
      <c r="G211" s="5"/>
      <c r="H211" s="5"/>
      <c r="I211" s="22"/>
      <c r="J211" s="22"/>
      <c r="K211" s="22"/>
    </row>
    <row r="212" spans="1:11" s="17" customFormat="1" x14ac:dyDescent="0.25">
      <c r="A212" s="5"/>
      <c r="B212" s="5"/>
      <c r="C212" s="5"/>
      <c r="D212" s="5"/>
      <c r="E212" s="5"/>
      <c r="F212" s="5"/>
      <c r="G212" s="5"/>
      <c r="H212" s="5"/>
      <c r="I212" s="22"/>
      <c r="J212" s="22"/>
      <c r="K212" s="22"/>
    </row>
    <row r="213" spans="1:11" s="17" customFormat="1" x14ac:dyDescent="0.25">
      <c r="A213" s="5"/>
      <c r="B213" s="5"/>
      <c r="C213" s="5"/>
      <c r="D213" s="5"/>
      <c r="E213" s="5"/>
      <c r="F213" s="5"/>
      <c r="G213" s="5"/>
      <c r="H213" s="5"/>
      <c r="I213" s="22"/>
      <c r="J213" s="22"/>
      <c r="K213" s="22"/>
    </row>
    <row r="214" spans="1:11" s="17" customFormat="1" x14ac:dyDescent="0.25">
      <c r="A214" s="5"/>
      <c r="B214" s="5"/>
      <c r="C214" s="5"/>
      <c r="D214" s="5"/>
      <c r="E214" s="5"/>
      <c r="F214" s="5"/>
      <c r="G214" s="5"/>
      <c r="H214" s="5"/>
      <c r="I214" s="22"/>
      <c r="J214" s="22"/>
      <c r="K214" s="22"/>
    </row>
    <row r="215" spans="1:11" s="17" customFormat="1" x14ac:dyDescent="0.25">
      <c r="A215" s="5"/>
      <c r="B215" s="5"/>
      <c r="C215" s="5"/>
      <c r="D215" s="5"/>
      <c r="E215" s="5"/>
      <c r="F215" s="5"/>
      <c r="G215" s="5"/>
      <c r="H215" s="5"/>
      <c r="I215" s="22"/>
      <c r="J215" s="22"/>
      <c r="K215" s="22"/>
    </row>
    <row r="216" spans="1:11" s="17" customFormat="1" x14ac:dyDescent="0.25">
      <c r="A216" s="5"/>
      <c r="B216" s="5"/>
      <c r="C216" s="5"/>
      <c r="D216" s="5"/>
      <c r="E216" s="5"/>
      <c r="F216" s="5"/>
      <c r="G216" s="5"/>
      <c r="H216" s="5"/>
      <c r="I216" s="22"/>
      <c r="J216" s="22"/>
      <c r="K216" s="22"/>
    </row>
    <row r="217" spans="1:11" s="17" customFormat="1" x14ac:dyDescent="0.25">
      <c r="A217" s="5"/>
      <c r="B217" s="5"/>
      <c r="C217" s="5"/>
      <c r="D217" s="5"/>
      <c r="E217" s="5"/>
      <c r="F217" s="5"/>
      <c r="G217" s="5"/>
      <c r="H217" s="5"/>
      <c r="I217" s="22"/>
      <c r="J217" s="22"/>
      <c r="K217" s="22"/>
    </row>
    <row r="218" spans="1:11" s="17" customFormat="1" x14ac:dyDescent="0.25">
      <c r="A218" s="5"/>
      <c r="B218" s="5"/>
      <c r="C218" s="5"/>
      <c r="D218" s="5"/>
      <c r="E218" s="5"/>
      <c r="F218" s="5"/>
      <c r="G218" s="5"/>
      <c r="H218" s="5"/>
      <c r="I218" s="22"/>
      <c r="J218" s="22"/>
      <c r="K218" s="22"/>
    </row>
    <row r="219" spans="1:11" s="17" customFormat="1" x14ac:dyDescent="0.25">
      <c r="A219" s="5"/>
      <c r="B219" s="5"/>
      <c r="C219" s="5"/>
      <c r="D219" s="5"/>
      <c r="E219" s="5"/>
      <c r="F219" s="5"/>
      <c r="G219" s="5"/>
      <c r="H219" s="5"/>
      <c r="I219" s="22"/>
      <c r="J219" s="22"/>
      <c r="K219" s="22"/>
    </row>
    <row r="220" spans="1:11" s="17" customFormat="1" x14ac:dyDescent="0.25">
      <c r="A220" s="5"/>
      <c r="B220" s="5"/>
      <c r="C220" s="5"/>
      <c r="D220" s="5"/>
      <c r="E220" s="5"/>
      <c r="F220" s="5"/>
      <c r="G220" s="5"/>
      <c r="H220" s="5"/>
      <c r="I220" s="22"/>
      <c r="J220" s="22"/>
      <c r="K220" s="22"/>
    </row>
    <row r="221" spans="1:11" s="17" customFormat="1" x14ac:dyDescent="0.25">
      <c r="A221" s="5"/>
      <c r="B221" s="5"/>
      <c r="C221" s="5"/>
      <c r="D221" s="5"/>
      <c r="E221" s="5"/>
      <c r="F221" s="5"/>
      <c r="G221" s="5"/>
      <c r="H221" s="5"/>
      <c r="I221" s="22"/>
      <c r="J221" s="22"/>
      <c r="K221" s="22"/>
    </row>
    <row r="222" spans="1:11" s="17" customFormat="1" x14ac:dyDescent="0.25">
      <c r="A222" s="5"/>
      <c r="B222" s="5"/>
      <c r="C222" s="5"/>
      <c r="D222" s="5"/>
      <c r="E222" s="5"/>
      <c r="F222" s="5"/>
      <c r="G222" s="5"/>
      <c r="H222" s="5"/>
      <c r="I222" s="22"/>
      <c r="J222" s="22"/>
      <c r="K222" s="22"/>
    </row>
    <row r="223" spans="1:11" s="17" customFormat="1" x14ac:dyDescent="0.25">
      <c r="A223" s="5"/>
      <c r="B223" s="5"/>
      <c r="C223" s="5"/>
      <c r="D223" s="5"/>
      <c r="E223" s="5"/>
      <c r="F223" s="5"/>
      <c r="G223" s="5"/>
      <c r="H223" s="5"/>
      <c r="I223" s="22"/>
      <c r="J223" s="22"/>
      <c r="K223" s="22"/>
    </row>
    <row r="224" spans="1:11" s="17" customFormat="1" x14ac:dyDescent="0.25">
      <c r="A224" s="5"/>
      <c r="B224" s="5"/>
      <c r="C224" s="5"/>
      <c r="D224" s="5"/>
      <c r="E224" s="5"/>
      <c r="F224" s="5"/>
      <c r="G224" s="5"/>
      <c r="H224" s="5"/>
      <c r="I224" s="22"/>
      <c r="J224" s="22"/>
      <c r="K224" s="22"/>
    </row>
    <row r="225" spans="1:11" s="17" customFormat="1" x14ac:dyDescent="0.25">
      <c r="A225" s="5"/>
      <c r="B225" s="5"/>
      <c r="C225" s="5"/>
      <c r="D225" s="5"/>
      <c r="E225" s="5"/>
      <c r="F225" s="5"/>
      <c r="G225" s="5"/>
      <c r="H225" s="5"/>
      <c r="I225" s="22"/>
      <c r="J225" s="22"/>
      <c r="K225" s="22"/>
    </row>
    <row r="226" spans="1:11" s="17" customFormat="1" x14ac:dyDescent="0.25">
      <c r="A226" s="5"/>
      <c r="B226" s="5"/>
      <c r="C226" s="5"/>
      <c r="D226" s="5"/>
      <c r="E226" s="5"/>
      <c r="F226" s="5"/>
      <c r="G226" s="5"/>
      <c r="H226" s="5"/>
      <c r="I226" s="22"/>
      <c r="J226" s="22"/>
      <c r="K226" s="22"/>
    </row>
    <row r="227" spans="1:11" s="17" customFormat="1" x14ac:dyDescent="0.25">
      <c r="A227" s="5"/>
      <c r="B227" s="5"/>
      <c r="C227" s="5"/>
      <c r="D227" s="5"/>
      <c r="E227" s="5"/>
      <c r="F227" s="5"/>
      <c r="G227" s="5"/>
      <c r="H227" s="5"/>
      <c r="I227" s="22"/>
      <c r="J227" s="22"/>
      <c r="K227" s="22"/>
    </row>
    <row r="228" spans="1:11" s="17" customFormat="1" x14ac:dyDescent="0.25">
      <c r="A228" s="5"/>
      <c r="B228" s="5"/>
      <c r="C228" s="5"/>
      <c r="D228" s="5"/>
      <c r="E228" s="5"/>
      <c r="F228" s="5"/>
      <c r="G228" s="5"/>
      <c r="H228" s="5"/>
      <c r="I228" s="22"/>
      <c r="J228" s="22"/>
      <c r="K228" s="22"/>
    </row>
    <row r="229" spans="1:11" s="17" customFormat="1" x14ac:dyDescent="0.25">
      <c r="A229" s="5"/>
      <c r="B229" s="5"/>
      <c r="C229" s="5"/>
      <c r="D229" s="5"/>
      <c r="E229" s="5"/>
      <c r="F229" s="5"/>
      <c r="G229" s="5"/>
      <c r="H229" s="5"/>
      <c r="I229" s="22"/>
      <c r="J229" s="22"/>
      <c r="K229" s="22"/>
    </row>
    <row r="230" spans="1:11" s="17" customFormat="1" x14ac:dyDescent="0.25">
      <c r="A230" s="5"/>
      <c r="B230" s="5"/>
      <c r="C230" s="5"/>
      <c r="D230" s="5"/>
      <c r="E230" s="5"/>
      <c r="F230" s="5"/>
      <c r="G230" s="5"/>
      <c r="H230" s="5"/>
      <c r="I230" s="22"/>
      <c r="J230" s="22"/>
      <c r="K230" s="22"/>
    </row>
    <row r="231" spans="1:11" s="17" customFormat="1" x14ac:dyDescent="0.25">
      <c r="A231" s="5"/>
      <c r="B231" s="5"/>
      <c r="C231" s="5"/>
      <c r="D231" s="5"/>
      <c r="E231" s="5"/>
      <c r="F231" s="5"/>
      <c r="G231" s="5"/>
      <c r="H231" s="5"/>
      <c r="I231" s="22"/>
      <c r="J231" s="22"/>
      <c r="K231" s="22"/>
    </row>
    <row r="232" spans="1:11" s="17" customFormat="1" x14ac:dyDescent="0.25">
      <c r="A232" s="5"/>
      <c r="B232" s="5"/>
      <c r="C232" s="5"/>
      <c r="D232" s="5"/>
      <c r="E232" s="5"/>
      <c r="F232" s="5"/>
      <c r="G232" s="5"/>
      <c r="H232" s="5"/>
      <c r="I232" s="22"/>
      <c r="J232" s="22"/>
      <c r="K232" s="22"/>
    </row>
    <row r="233" spans="1:11" s="17" customFormat="1" x14ac:dyDescent="0.25">
      <c r="A233" s="5"/>
      <c r="B233" s="5"/>
      <c r="C233" s="5"/>
      <c r="D233" s="5"/>
      <c r="E233" s="5"/>
      <c r="F233" s="5"/>
      <c r="G233" s="5"/>
      <c r="H233" s="5"/>
      <c r="I233" s="22"/>
      <c r="J233" s="22"/>
      <c r="K233" s="22"/>
    </row>
    <row r="234" spans="1:11" s="17" customFormat="1" x14ac:dyDescent="0.25">
      <c r="A234" s="5"/>
      <c r="B234" s="5"/>
      <c r="C234" s="5"/>
      <c r="D234" s="5"/>
      <c r="E234" s="5"/>
      <c r="F234" s="5"/>
      <c r="G234" s="5"/>
      <c r="H234" s="5"/>
      <c r="I234" s="22"/>
      <c r="J234" s="22"/>
      <c r="K234" s="22"/>
    </row>
    <row r="235" spans="1:11" s="17" customFormat="1" x14ac:dyDescent="0.25">
      <c r="A235" s="5"/>
      <c r="B235" s="5"/>
      <c r="C235" s="5"/>
      <c r="D235" s="5"/>
      <c r="E235" s="5"/>
      <c r="F235" s="5"/>
      <c r="G235" s="5"/>
      <c r="H235" s="5"/>
      <c r="I235" s="22"/>
      <c r="J235" s="22"/>
      <c r="K235" s="22"/>
    </row>
    <row r="236" spans="1:11" s="17" customFormat="1" x14ac:dyDescent="0.25">
      <c r="A236" s="5"/>
      <c r="B236" s="5"/>
      <c r="C236" s="5"/>
      <c r="D236" s="5"/>
      <c r="E236" s="5"/>
      <c r="F236" s="5"/>
      <c r="G236" s="5"/>
      <c r="H236" s="5"/>
      <c r="I236" s="22"/>
      <c r="J236" s="22"/>
      <c r="K236" s="22"/>
    </row>
    <row r="237" spans="1:11" s="17" customFormat="1" x14ac:dyDescent="0.25">
      <c r="A237" s="5"/>
      <c r="B237" s="5"/>
      <c r="C237" s="5"/>
      <c r="D237" s="5"/>
      <c r="E237" s="5"/>
      <c r="F237" s="5"/>
      <c r="G237" s="5"/>
      <c r="H237" s="5"/>
      <c r="I237" s="22"/>
      <c r="J237" s="22"/>
      <c r="K237" s="22"/>
    </row>
    <row r="238" spans="1:11" s="17" customFormat="1" x14ac:dyDescent="0.25">
      <c r="A238" s="5"/>
      <c r="B238" s="5"/>
      <c r="C238" s="5"/>
      <c r="D238" s="5"/>
      <c r="E238" s="5"/>
      <c r="F238" s="5"/>
      <c r="G238" s="5"/>
      <c r="H238" s="5"/>
      <c r="I238" s="22"/>
      <c r="J238" s="22"/>
      <c r="K238" s="22"/>
    </row>
    <row r="239" spans="1:11" s="17" customFormat="1" x14ac:dyDescent="0.25">
      <c r="A239" s="5"/>
      <c r="B239" s="5"/>
      <c r="C239" s="5"/>
      <c r="D239" s="5"/>
      <c r="E239" s="5"/>
      <c r="F239" s="5"/>
      <c r="G239" s="5"/>
      <c r="H239" s="5"/>
      <c r="I239" s="22"/>
      <c r="J239" s="22"/>
      <c r="K239" s="22"/>
    </row>
    <row r="240" spans="1:11" s="17" customFormat="1" x14ac:dyDescent="0.25">
      <c r="A240" s="5"/>
      <c r="B240" s="5"/>
      <c r="C240" s="5"/>
      <c r="D240" s="5"/>
      <c r="E240" s="5"/>
      <c r="F240" s="5"/>
      <c r="G240" s="5"/>
      <c r="H240" s="5"/>
      <c r="I240" s="22"/>
      <c r="J240" s="22"/>
      <c r="K240" s="22"/>
    </row>
    <row r="241" spans="1:11" s="17" customFormat="1" x14ac:dyDescent="0.25">
      <c r="A241" s="5"/>
      <c r="B241" s="5"/>
      <c r="C241" s="5"/>
      <c r="D241" s="5"/>
      <c r="E241" s="5"/>
      <c r="F241" s="5"/>
      <c r="G241" s="5"/>
      <c r="H241" s="5"/>
      <c r="I241" s="22"/>
      <c r="J241" s="22"/>
      <c r="K241" s="22"/>
    </row>
    <row r="242" spans="1:11" s="17" customFormat="1" x14ac:dyDescent="0.25">
      <c r="A242" s="5"/>
      <c r="B242" s="5"/>
      <c r="C242" s="5"/>
      <c r="D242" s="5"/>
      <c r="E242" s="5"/>
      <c r="F242" s="5"/>
      <c r="G242" s="5"/>
      <c r="H242" s="5"/>
      <c r="I242" s="22"/>
      <c r="J242" s="22"/>
      <c r="K242" s="22"/>
    </row>
    <row r="243" spans="1:11" s="17" customFormat="1" x14ac:dyDescent="0.25">
      <c r="A243" s="5"/>
      <c r="B243" s="5"/>
      <c r="C243" s="5"/>
      <c r="D243" s="5"/>
      <c r="E243" s="5"/>
      <c r="F243" s="5"/>
      <c r="G243" s="5"/>
      <c r="H243" s="5"/>
      <c r="I243" s="22"/>
      <c r="J243" s="22"/>
      <c r="K243" s="22"/>
    </row>
    <row r="244" spans="1:11" s="17" customFormat="1" x14ac:dyDescent="0.25">
      <c r="A244" s="5"/>
      <c r="B244" s="5"/>
      <c r="C244" s="5"/>
      <c r="D244" s="5"/>
      <c r="E244" s="5"/>
      <c r="F244" s="5"/>
      <c r="G244" s="5"/>
      <c r="H244" s="5"/>
      <c r="I244" s="22"/>
      <c r="J244" s="22"/>
      <c r="K244" s="22"/>
    </row>
    <row r="245" spans="1:11" s="17" customFormat="1" x14ac:dyDescent="0.25">
      <c r="A245" s="5"/>
      <c r="B245" s="5"/>
      <c r="C245" s="5"/>
      <c r="D245" s="5"/>
      <c r="E245" s="5"/>
      <c r="F245" s="5"/>
      <c r="G245" s="5"/>
      <c r="H245" s="5"/>
      <c r="I245" s="22"/>
      <c r="J245" s="22"/>
      <c r="K245" s="22"/>
    </row>
    <row r="246" spans="1:11" s="17" customFormat="1" x14ac:dyDescent="0.25">
      <c r="A246" s="5"/>
      <c r="B246" s="5"/>
      <c r="C246" s="5"/>
      <c r="D246" s="5"/>
      <c r="E246" s="5"/>
      <c r="F246" s="5"/>
      <c r="G246" s="5"/>
      <c r="H246" s="5"/>
      <c r="I246" s="22"/>
      <c r="J246" s="22"/>
      <c r="K246" s="22"/>
    </row>
    <row r="247" spans="1:11" s="17" customFormat="1" x14ac:dyDescent="0.25">
      <c r="A247" s="5"/>
      <c r="B247" s="5"/>
      <c r="C247" s="5"/>
      <c r="D247" s="5"/>
      <c r="E247" s="5"/>
      <c r="F247" s="5"/>
      <c r="G247" s="5"/>
      <c r="H247" s="5"/>
      <c r="I247" s="22"/>
      <c r="J247" s="22"/>
      <c r="K247" s="22"/>
    </row>
    <row r="248" spans="1:11" s="17" customFormat="1" x14ac:dyDescent="0.25">
      <c r="A248" s="5"/>
      <c r="B248" s="5"/>
      <c r="C248" s="5"/>
      <c r="D248" s="5"/>
      <c r="E248" s="5"/>
      <c r="F248" s="5"/>
      <c r="G248" s="5"/>
      <c r="H248" s="5"/>
      <c r="I248" s="22"/>
      <c r="J248" s="22"/>
      <c r="K248" s="22"/>
    </row>
    <row r="249" spans="1:11" s="17" customFormat="1" x14ac:dyDescent="0.25">
      <c r="A249" s="5"/>
      <c r="B249" s="5"/>
      <c r="C249" s="5"/>
      <c r="D249" s="5"/>
      <c r="E249" s="5"/>
      <c r="F249" s="5"/>
      <c r="G249" s="5"/>
      <c r="H249" s="5"/>
      <c r="I249" s="22"/>
      <c r="J249" s="22"/>
      <c r="K249" s="22"/>
    </row>
    <row r="250" spans="1:11" s="17" customFormat="1" x14ac:dyDescent="0.25">
      <c r="A250" s="5"/>
      <c r="B250" s="5"/>
      <c r="C250" s="5"/>
      <c r="D250" s="5"/>
      <c r="E250" s="5"/>
      <c r="F250" s="5"/>
      <c r="G250" s="5"/>
      <c r="H250" s="5"/>
      <c r="I250" s="22"/>
      <c r="J250" s="22"/>
      <c r="K250" s="22"/>
    </row>
    <row r="251" spans="1:11" s="17" customFormat="1" x14ac:dyDescent="0.25">
      <c r="A251" s="5"/>
      <c r="B251" s="5"/>
      <c r="C251" s="5"/>
      <c r="D251" s="5"/>
      <c r="E251" s="5"/>
      <c r="F251" s="5"/>
      <c r="G251" s="5"/>
      <c r="H251" s="5"/>
      <c r="I251" s="22"/>
      <c r="J251" s="22"/>
      <c r="K251" s="22"/>
    </row>
    <row r="252" spans="1:11" s="17" customFormat="1" x14ac:dyDescent="0.25">
      <c r="A252" s="5"/>
      <c r="B252" s="5"/>
      <c r="C252" s="5"/>
      <c r="D252" s="5"/>
      <c r="E252" s="5"/>
      <c r="F252" s="5"/>
      <c r="G252" s="5"/>
      <c r="H252" s="5"/>
      <c r="I252" s="22"/>
      <c r="J252" s="22"/>
      <c r="K252" s="22"/>
    </row>
    <row r="253" spans="1:11" s="17" customFormat="1" x14ac:dyDescent="0.25">
      <c r="A253" s="5"/>
      <c r="B253" s="5"/>
      <c r="C253" s="5"/>
      <c r="D253" s="5"/>
      <c r="E253" s="5"/>
      <c r="F253" s="5"/>
      <c r="G253" s="5"/>
      <c r="H253" s="5"/>
      <c r="I253" s="22"/>
      <c r="J253" s="22"/>
      <c r="K253" s="22"/>
    </row>
    <row r="254" spans="1:11" s="17" customFormat="1" x14ac:dyDescent="0.25">
      <c r="A254" s="5"/>
      <c r="B254" s="5"/>
      <c r="C254" s="5"/>
      <c r="D254" s="5"/>
      <c r="E254" s="5"/>
      <c r="F254" s="5"/>
      <c r="G254" s="5"/>
      <c r="H254" s="5"/>
      <c r="I254" s="22"/>
      <c r="J254" s="22"/>
      <c r="K254" s="22"/>
    </row>
    <row r="255" spans="1:11" s="17" customFormat="1" x14ac:dyDescent="0.25">
      <c r="A255" s="5"/>
      <c r="B255" s="5"/>
      <c r="C255" s="5"/>
      <c r="D255" s="5"/>
      <c r="E255" s="5"/>
      <c r="F255" s="5"/>
      <c r="G255" s="5"/>
      <c r="H255" s="5"/>
      <c r="I255" s="22"/>
      <c r="J255" s="22"/>
      <c r="K255" s="22"/>
    </row>
    <row r="256" spans="1:11" s="17" customFormat="1" x14ac:dyDescent="0.25">
      <c r="A256" s="5"/>
      <c r="B256" s="5"/>
      <c r="C256" s="5"/>
      <c r="D256" s="5"/>
      <c r="E256" s="5"/>
      <c r="F256" s="5"/>
      <c r="G256" s="5"/>
      <c r="H256" s="5"/>
      <c r="I256" s="22"/>
      <c r="J256" s="22"/>
      <c r="K256" s="22"/>
    </row>
    <row r="257" spans="1:11" s="17" customFormat="1" x14ac:dyDescent="0.25">
      <c r="A257" s="5"/>
      <c r="B257" s="5"/>
      <c r="C257" s="5"/>
      <c r="D257" s="5"/>
      <c r="E257" s="5"/>
      <c r="F257" s="5"/>
      <c r="G257" s="5"/>
      <c r="H257" s="5"/>
      <c r="I257" s="22"/>
      <c r="J257" s="22"/>
      <c r="K257" s="22"/>
    </row>
    <row r="258" spans="1:11" s="17" customFormat="1" x14ac:dyDescent="0.25">
      <c r="A258" s="5"/>
      <c r="B258" s="5"/>
      <c r="C258" s="5"/>
      <c r="D258" s="5"/>
      <c r="E258" s="5"/>
      <c r="F258" s="5"/>
      <c r="G258" s="5"/>
      <c r="H258" s="5"/>
      <c r="I258" s="22"/>
      <c r="J258" s="22"/>
      <c r="K258" s="22"/>
    </row>
    <row r="259" spans="1:11" s="17" customFormat="1" x14ac:dyDescent="0.25">
      <c r="A259" s="5"/>
      <c r="B259" s="5"/>
      <c r="C259" s="5"/>
      <c r="D259" s="5"/>
      <c r="E259" s="5"/>
      <c r="F259" s="5"/>
      <c r="G259" s="5"/>
      <c r="H259" s="5"/>
      <c r="I259" s="22"/>
      <c r="J259" s="22"/>
      <c r="K259" s="22"/>
    </row>
    <row r="260" spans="1:11" s="17" customFormat="1" x14ac:dyDescent="0.25">
      <c r="A260" s="5"/>
      <c r="B260" s="5"/>
      <c r="C260" s="5"/>
      <c r="D260" s="5"/>
      <c r="E260" s="5"/>
      <c r="F260" s="5"/>
      <c r="G260" s="5"/>
      <c r="H260" s="5"/>
      <c r="I260" s="22"/>
      <c r="J260" s="22"/>
      <c r="K260" s="22"/>
    </row>
    <row r="261" spans="1:11" s="17" customFormat="1" x14ac:dyDescent="0.25">
      <c r="A261" s="5"/>
      <c r="B261" s="5"/>
      <c r="C261" s="5"/>
      <c r="D261" s="5"/>
      <c r="E261" s="5"/>
      <c r="F261" s="5"/>
      <c r="G261" s="5"/>
      <c r="H261" s="5"/>
      <c r="I261" s="22"/>
      <c r="J261" s="22"/>
      <c r="K261" s="22"/>
    </row>
    <row r="262" spans="1:11" s="17" customFormat="1" x14ac:dyDescent="0.25">
      <c r="A262" s="5"/>
      <c r="B262" s="5"/>
      <c r="C262" s="5"/>
      <c r="D262" s="5"/>
      <c r="E262" s="5"/>
      <c r="F262" s="5"/>
      <c r="G262" s="5"/>
      <c r="H262" s="5"/>
      <c r="I262" s="22"/>
      <c r="J262" s="22"/>
      <c r="K262" s="22"/>
    </row>
    <row r="263" spans="1:11" s="17" customFormat="1" x14ac:dyDescent="0.25">
      <c r="A263" s="5"/>
      <c r="B263" s="5"/>
      <c r="C263" s="5"/>
      <c r="D263" s="5"/>
      <c r="E263" s="5"/>
      <c r="F263" s="5"/>
      <c r="G263" s="5"/>
      <c r="H263" s="5"/>
      <c r="I263" s="22"/>
      <c r="J263" s="22"/>
      <c r="K263" s="22"/>
    </row>
    <row r="264" spans="1:11" s="17" customFormat="1" x14ac:dyDescent="0.25">
      <c r="A264" s="5"/>
      <c r="B264" s="5"/>
      <c r="C264" s="5"/>
      <c r="D264" s="5"/>
      <c r="E264" s="5"/>
      <c r="F264" s="5"/>
      <c r="G264" s="5"/>
      <c r="H264" s="5"/>
      <c r="I264" s="22"/>
      <c r="J264" s="22"/>
      <c r="K264" s="22"/>
    </row>
    <row r="265" spans="1:11" s="17" customFormat="1" x14ac:dyDescent="0.25">
      <c r="A265" s="5"/>
      <c r="B265" s="5"/>
      <c r="C265" s="5"/>
      <c r="D265" s="5"/>
      <c r="E265" s="5"/>
      <c r="F265" s="5"/>
      <c r="G265" s="5"/>
      <c r="H265" s="5"/>
      <c r="I265" s="22"/>
      <c r="J265" s="22"/>
      <c r="K265" s="22"/>
    </row>
    <row r="266" spans="1:11" s="17" customFormat="1" x14ac:dyDescent="0.25">
      <c r="A266" s="5"/>
      <c r="B266" s="5"/>
      <c r="C266" s="5"/>
      <c r="D266" s="5"/>
      <c r="E266" s="5"/>
      <c r="F266" s="5"/>
      <c r="G266" s="5"/>
      <c r="H266" s="5"/>
      <c r="I266" s="22"/>
      <c r="J266" s="22"/>
      <c r="K266" s="22"/>
    </row>
    <row r="267" spans="1:11" s="17" customFormat="1" x14ac:dyDescent="0.25">
      <c r="A267" s="5"/>
      <c r="B267" s="5"/>
      <c r="C267" s="5"/>
      <c r="D267" s="5"/>
      <c r="E267" s="5"/>
      <c r="F267" s="5"/>
      <c r="G267" s="5"/>
      <c r="H267" s="5"/>
      <c r="I267" s="22"/>
      <c r="J267" s="22"/>
      <c r="K267" s="22"/>
    </row>
    <row r="268" spans="1:11" s="17" customFormat="1" x14ac:dyDescent="0.25">
      <c r="A268" s="5"/>
      <c r="B268" s="5"/>
      <c r="C268" s="5"/>
      <c r="D268" s="5"/>
      <c r="E268" s="5"/>
      <c r="F268" s="5"/>
      <c r="G268" s="5"/>
      <c r="H268" s="5"/>
      <c r="I268" s="22"/>
      <c r="J268" s="22"/>
      <c r="K268" s="22"/>
    </row>
    <row r="269" spans="1:11" s="17" customFormat="1" x14ac:dyDescent="0.25">
      <c r="A269" s="5"/>
      <c r="B269" s="5"/>
      <c r="C269" s="5"/>
      <c r="D269" s="5"/>
      <c r="E269" s="5"/>
      <c r="F269" s="5"/>
      <c r="G269" s="5"/>
      <c r="H269" s="5"/>
      <c r="I269" s="22"/>
      <c r="J269" s="22"/>
      <c r="K269" s="22"/>
    </row>
    <row r="270" spans="1:11" s="17" customFormat="1" x14ac:dyDescent="0.25">
      <c r="A270" s="5"/>
      <c r="B270" s="5"/>
      <c r="C270" s="5"/>
      <c r="D270" s="5"/>
      <c r="E270" s="5"/>
      <c r="F270" s="5"/>
      <c r="G270" s="5"/>
      <c r="H270" s="5"/>
      <c r="I270" s="22"/>
      <c r="J270" s="22"/>
      <c r="K270" s="22"/>
    </row>
    <row r="271" spans="1:11" s="17" customFormat="1" x14ac:dyDescent="0.25">
      <c r="A271" s="5"/>
      <c r="B271" s="5"/>
      <c r="C271" s="5"/>
      <c r="D271" s="5"/>
      <c r="E271" s="5"/>
      <c r="F271" s="5"/>
      <c r="G271" s="5"/>
      <c r="H271" s="5"/>
      <c r="I271" s="22"/>
      <c r="J271" s="22"/>
      <c r="K271" s="22"/>
    </row>
    <row r="272" spans="1:11" s="17" customFormat="1" x14ac:dyDescent="0.25">
      <c r="A272" s="5"/>
      <c r="B272" s="5"/>
      <c r="C272" s="5"/>
      <c r="D272" s="5"/>
      <c r="E272" s="5"/>
      <c r="F272" s="5"/>
      <c r="G272" s="5"/>
      <c r="H272" s="5"/>
      <c r="I272" s="22"/>
      <c r="J272" s="22"/>
      <c r="K272" s="22"/>
    </row>
    <row r="273" spans="1:11" s="17" customFormat="1" x14ac:dyDescent="0.25">
      <c r="A273" s="5"/>
      <c r="B273" s="5"/>
      <c r="C273" s="5"/>
      <c r="D273" s="5"/>
      <c r="E273" s="5"/>
      <c r="F273" s="5"/>
      <c r="G273" s="5"/>
      <c r="H273" s="5"/>
      <c r="I273" s="22"/>
      <c r="J273" s="22"/>
      <c r="K273" s="22"/>
    </row>
    <row r="274" spans="1:11" s="17" customFormat="1" x14ac:dyDescent="0.25">
      <c r="A274" s="5"/>
      <c r="B274" s="5"/>
      <c r="C274" s="5"/>
      <c r="D274" s="5"/>
      <c r="E274" s="5"/>
      <c r="F274" s="5"/>
      <c r="G274" s="5"/>
      <c r="H274" s="5"/>
      <c r="I274" s="22"/>
      <c r="J274" s="22"/>
      <c r="K274" s="22"/>
    </row>
    <row r="275" spans="1:11" s="17" customFormat="1" x14ac:dyDescent="0.25">
      <c r="A275" s="5"/>
      <c r="B275" s="5"/>
      <c r="C275" s="5"/>
      <c r="D275" s="5"/>
      <c r="E275" s="5"/>
      <c r="F275" s="5"/>
      <c r="G275" s="5"/>
      <c r="H275" s="5"/>
      <c r="I275" s="22"/>
      <c r="J275" s="22"/>
      <c r="K275" s="22"/>
    </row>
    <row r="276" spans="1:11" s="17" customFormat="1" x14ac:dyDescent="0.25">
      <c r="A276" s="5"/>
      <c r="B276" s="5"/>
      <c r="C276" s="5"/>
      <c r="D276" s="5"/>
      <c r="E276" s="5"/>
      <c r="F276" s="5"/>
      <c r="G276" s="5"/>
      <c r="H276" s="5"/>
      <c r="I276" s="22"/>
      <c r="J276" s="22"/>
      <c r="K276" s="22"/>
    </row>
    <row r="277" spans="1:11" s="17" customFormat="1" x14ac:dyDescent="0.25">
      <c r="A277" s="5"/>
      <c r="B277" s="5"/>
      <c r="C277" s="5"/>
      <c r="D277" s="5"/>
      <c r="E277" s="5"/>
      <c r="F277" s="5"/>
      <c r="G277" s="5"/>
      <c r="H277" s="5"/>
      <c r="I277" s="22"/>
      <c r="J277" s="22"/>
      <c r="K277" s="22"/>
    </row>
    <row r="278" spans="1:11" s="17" customFormat="1" x14ac:dyDescent="0.25">
      <c r="A278" s="5"/>
      <c r="B278" s="5"/>
      <c r="C278" s="5"/>
      <c r="D278" s="5"/>
      <c r="E278" s="5"/>
      <c r="F278" s="5"/>
      <c r="G278" s="5"/>
      <c r="H278" s="5"/>
      <c r="I278" s="22"/>
      <c r="J278" s="22"/>
      <c r="K278" s="22"/>
    </row>
    <row r="279" spans="1:11" s="17" customFormat="1" x14ac:dyDescent="0.25">
      <c r="A279" s="5"/>
      <c r="B279" s="5"/>
      <c r="C279" s="5"/>
      <c r="D279" s="5"/>
      <c r="E279" s="5"/>
      <c r="F279" s="5"/>
      <c r="G279" s="5"/>
      <c r="H279" s="5"/>
      <c r="I279" s="22"/>
      <c r="J279" s="22"/>
      <c r="K279" s="22"/>
    </row>
    <row r="280" spans="1:11" s="17" customFormat="1" x14ac:dyDescent="0.25">
      <c r="A280" s="5"/>
      <c r="B280" s="5"/>
      <c r="C280" s="5"/>
      <c r="D280" s="5"/>
      <c r="E280" s="5"/>
      <c r="F280" s="5"/>
      <c r="G280" s="5"/>
      <c r="H280" s="5"/>
      <c r="I280" s="22"/>
      <c r="J280" s="22"/>
      <c r="K280" s="22"/>
    </row>
    <row r="281" spans="1:11" s="17" customFormat="1" x14ac:dyDescent="0.25">
      <c r="A281" s="5"/>
      <c r="B281" s="5"/>
      <c r="C281" s="5"/>
      <c r="D281" s="5"/>
      <c r="E281" s="5"/>
      <c r="F281" s="5"/>
      <c r="G281" s="5"/>
      <c r="H281" s="5"/>
      <c r="I281" s="22"/>
      <c r="J281" s="22"/>
      <c r="K281" s="22"/>
    </row>
    <row r="282" spans="1:11" s="17" customFormat="1" x14ac:dyDescent="0.25">
      <c r="A282" s="5"/>
      <c r="B282" s="5"/>
      <c r="C282" s="5"/>
      <c r="D282" s="5"/>
      <c r="E282" s="5"/>
      <c r="F282" s="5"/>
      <c r="G282" s="5"/>
      <c r="H282" s="5"/>
      <c r="I282" s="22"/>
      <c r="J282" s="22"/>
      <c r="K282" s="22"/>
    </row>
    <row r="283" spans="1:11" s="17" customFormat="1" x14ac:dyDescent="0.25">
      <c r="A283" s="5"/>
      <c r="B283" s="5"/>
      <c r="C283" s="5"/>
      <c r="D283" s="5"/>
      <c r="E283" s="5"/>
      <c r="F283" s="5"/>
      <c r="G283" s="5"/>
      <c r="H283" s="5"/>
      <c r="I283" s="22"/>
      <c r="J283" s="22"/>
      <c r="K283" s="22"/>
    </row>
    <row r="284" spans="1:11" s="17" customFormat="1" x14ac:dyDescent="0.25">
      <c r="A284" s="5"/>
      <c r="B284" s="5"/>
      <c r="C284" s="5"/>
      <c r="D284" s="5"/>
      <c r="E284" s="5"/>
      <c r="F284" s="5"/>
      <c r="G284" s="5"/>
      <c r="H284" s="5"/>
      <c r="I284" s="22"/>
      <c r="J284" s="22"/>
      <c r="K284" s="22"/>
    </row>
    <row r="285" spans="1:11" s="17" customFormat="1" x14ac:dyDescent="0.25">
      <c r="A285" s="5"/>
      <c r="B285" s="5"/>
      <c r="C285" s="5"/>
      <c r="D285" s="5"/>
      <c r="E285" s="5"/>
      <c r="F285" s="5"/>
      <c r="G285" s="5"/>
      <c r="H285" s="5"/>
      <c r="I285" s="22"/>
      <c r="J285" s="22"/>
      <c r="K285" s="22"/>
    </row>
    <row r="286" spans="1:11" s="17" customFormat="1" x14ac:dyDescent="0.25">
      <c r="A286" s="5"/>
      <c r="B286" s="5"/>
      <c r="C286" s="5"/>
      <c r="D286" s="5"/>
      <c r="E286" s="5"/>
      <c r="F286" s="5"/>
      <c r="G286" s="5"/>
      <c r="H286" s="5"/>
      <c r="I286" s="22"/>
      <c r="J286" s="22"/>
      <c r="K286" s="22"/>
    </row>
    <row r="287" spans="1:11" s="17" customFormat="1" x14ac:dyDescent="0.25">
      <c r="A287" s="5"/>
      <c r="B287" s="5"/>
      <c r="C287" s="5"/>
      <c r="D287" s="5"/>
      <c r="E287" s="5"/>
      <c r="F287" s="5"/>
      <c r="G287" s="5"/>
      <c r="H287" s="5"/>
      <c r="I287" s="22"/>
      <c r="J287" s="22"/>
      <c r="K287" s="22"/>
    </row>
    <row r="288" spans="1:11" s="17" customFormat="1" x14ac:dyDescent="0.25">
      <c r="A288" s="5"/>
      <c r="B288" s="5"/>
      <c r="C288" s="5"/>
      <c r="D288" s="5"/>
      <c r="E288" s="5"/>
      <c r="F288" s="5"/>
      <c r="G288" s="5"/>
      <c r="H288" s="5"/>
      <c r="I288" s="22"/>
      <c r="J288" s="22"/>
      <c r="K288" s="22"/>
    </row>
    <row r="289" spans="1:11" s="17" customFormat="1" x14ac:dyDescent="0.25">
      <c r="A289" s="5"/>
      <c r="B289" s="5"/>
      <c r="C289" s="5"/>
      <c r="D289" s="5"/>
      <c r="E289" s="5"/>
      <c r="F289" s="5"/>
      <c r="G289" s="5"/>
      <c r="H289" s="5"/>
      <c r="I289" s="22"/>
      <c r="J289" s="22"/>
      <c r="K289" s="22"/>
    </row>
    <row r="290" spans="1:11" s="17" customFormat="1" x14ac:dyDescent="0.25">
      <c r="A290" s="5"/>
      <c r="B290" s="5"/>
      <c r="C290" s="5"/>
      <c r="D290" s="5"/>
      <c r="E290" s="5"/>
      <c r="F290" s="5"/>
      <c r="G290" s="5"/>
      <c r="H290" s="5"/>
      <c r="I290" s="22"/>
      <c r="J290" s="22"/>
      <c r="K290" s="22"/>
    </row>
    <row r="291" spans="1:11" s="17" customFormat="1" x14ac:dyDescent="0.25">
      <c r="A291" s="5"/>
      <c r="B291" s="5"/>
      <c r="C291" s="5"/>
      <c r="D291" s="5"/>
      <c r="E291" s="5"/>
      <c r="F291" s="5"/>
      <c r="G291" s="5"/>
      <c r="H291" s="5"/>
      <c r="I291" s="22"/>
      <c r="J291" s="22"/>
      <c r="K291" s="22"/>
    </row>
    <row r="292" spans="1:11" s="17" customFormat="1" x14ac:dyDescent="0.25">
      <c r="A292" s="5"/>
      <c r="B292" s="5"/>
      <c r="C292" s="5"/>
      <c r="D292" s="5"/>
      <c r="E292" s="5"/>
      <c r="F292" s="5"/>
      <c r="G292" s="5"/>
      <c r="H292" s="5"/>
      <c r="I292" s="22"/>
      <c r="J292" s="22"/>
      <c r="K292" s="22"/>
    </row>
    <row r="293" spans="1:11" s="17" customFormat="1" x14ac:dyDescent="0.25">
      <c r="A293" s="5"/>
      <c r="B293" s="5"/>
      <c r="C293" s="5"/>
      <c r="D293" s="5"/>
      <c r="E293" s="5"/>
      <c r="F293" s="5"/>
      <c r="G293" s="5"/>
      <c r="H293" s="5"/>
      <c r="I293" s="22"/>
      <c r="J293" s="22"/>
      <c r="K293" s="22"/>
    </row>
    <row r="294" spans="1:11" s="17" customFormat="1" x14ac:dyDescent="0.25">
      <c r="A294" s="5"/>
      <c r="B294" s="5"/>
      <c r="C294" s="5"/>
      <c r="D294" s="5"/>
      <c r="E294" s="5"/>
      <c r="F294" s="5"/>
      <c r="G294" s="5"/>
      <c r="H294" s="5"/>
      <c r="I294" s="22"/>
      <c r="J294" s="22"/>
      <c r="K294" s="22"/>
    </row>
    <row r="295" spans="1:11" s="17" customFormat="1" x14ac:dyDescent="0.25">
      <c r="A295" s="5"/>
      <c r="B295" s="5"/>
      <c r="C295" s="5"/>
      <c r="D295" s="5"/>
      <c r="E295" s="5"/>
      <c r="F295" s="5"/>
      <c r="G295" s="5"/>
      <c r="H295" s="5"/>
      <c r="I295" s="22"/>
      <c r="J295" s="22"/>
      <c r="K295" s="22"/>
    </row>
    <row r="296" spans="1:11" s="17" customFormat="1" x14ac:dyDescent="0.25">
      <c r="A296" s="5"/>
      <c r="B296" s="5"/>
      <c r="C296" s="5"/>
      <c r="D296" s="5"/>
      <c r="E296" s="5"/>
      <c r="F296" s="5"/>
      <c r="G296" s="5"/>
      <c r="H296" s="5"/>
      <c r="I296" s="22"/>
      <c r="J296" s="22"/>
      <c r="K296" s="22"/>
    </row>
    <row r="297" spans="1:11" s="17" customFormat="1" x14ac:dyDescent="0.25">
      <c r="A297" s="5"/>
      <c r="B297" s="5"/>
      <c r="C297" s="5"/>
      <c r="D297" s="5"/>
      <c r="E297" s="5"/>
      <c r="F297" s="5"/>
      <c r="G297" s="5"/>
      <c r="H297" s="5"/>
      <c r="I297" s="22"/>
      <c r="J297" s="22"/>
      <c r="K297" s="22"/>
    </row>
    <row r="298" spans="1:11" s="17" customFormat="1" x14ac:dyDescent="0.25">
      <c r="A298" s="5"/>
      <c r="B298" s="5"/>
      <c r="C298" s="5"/>
      <c r="D298" s="5"/>
      <c r="E298" s="5"/>
      <c r="F298" s="5"/>
      <c r="G298" s="5"/>
      <c r="H298" s="5"/>
      <c r="I298" s="22"/>
      <c r="J298" s="22"/>
      <c r="K298" s="22"/>
    </row>
    <row r="299" spans="1:11" s="17" customFormat="1" x14ac:dyDescent="0.25">
      <c r="A299" s="5"/>
      <c r="B299" s="5"/>
      <c r="C299" s="5"/>
      <c r="D299" s="5"/>
      <c r="E299" s="5"/>
      <c r="F299" s="5"/>
      <c r="G299" s="5"/>
      <c r="H299" s="5"/>
      <c r="I299" s="22"/>
      <c r="J299" s="22"/>
      <c r="K299" s="22"/>
    </row>
    <row r="300" spans="1:11" s="17" customFormat="1" x14ac:dyDescent="0.25">
      <c r="A300" s="5"/>
      <c r="B300" s="5"/>
      <c r="C300" s="5"/>
      <c r="D300" s="5"/>
      <c r="E300" s="5"/>
      <c r="F300" s="5"/>
      <c r="G300" s="5"/>
      <c r="H300" s="5"/>
      <c r="I300" s="22"/>
      <c r="J300" s="22"/>
      <c r="K300" s="22"/>
    </row>
    <row r="301" spans="1:11" s="17" customFormat="1" x14ac:dyDescent="0.25">
      <c r="A301" s="5"/>
      <c r="B301" s="5"/>
      <c r="C301" s="5"/>
      <c r="D301" s="5"/>
      <c r="E301" s="5"/>
      <c r="F301" s="5"/>
      <c r="G301" s="5"/>
      <c r="H301" s="5"/>
      <c r="I301" s="22"/>
      <c r="J301" s="22"/>
      <c r="K301" s="22"/>
    </row>
    <row r="302" spans="1:11" s="17" customFormat="1" x14ac:dyDescent="0.25">
      <c r="A302" s="5"/>
      <c r="B302" s="5"/>
      <c r="C302" s="5"/>
      <c r="D302" s="5"/>
      <c r="E302" s="5"/>
      <c r="F302" s="5"/>
      <c r="G302" s="5"/>
      <c r="H302" s="5"/>
      <c r="I302" s="22"/>
      <c r="J302" s="22"/>
      <c r="K302" s="22"/>
    </row>
    <row r="303" spans="1:11" s="17" customFormat="1" x14ac:dyDescent="0.25">
      <c r="A303" s="5"/>
      <c r="B303" s="5"/>
      <c r="C303" s="5"/>
      <c r="D303" s="5"/>
      <c r="E303" s="5"/>
      <c r="F303" s="5"/>
      <c r="G303" s="5"/>
      <c r="H303" s="5"/>
      <c r="I303" s="22"/>
      <c r="J303" s="22"/>
      <c r="K303" s="22"/>
    </row>
    <row r="304" spans="1:11" s="17" customFormat="1" x14ac:dyDescent="0.25">
      <c r="A304" s="5"/>
      <c r="B304" s="5"/>
      <c r="C304" s="5"/>
      <c r="D304" s="5"/>
      <c r="E304" s="5"/>
      <c r="F304" s="5"/>
      <c r="G304" s="5"/>
      <c r="H304" s="5"/>
      <c r="I304" s="22"/>
      <c r="J304" s="22"/>
      <c r="K304" s="22"/>
    </row>
    <row r="305" spans="1:11" s="17" customFormat="1" x14ac:dyDescent="0.25">
      <c r="A305" s="5"/>
      <c r="B305" s="5"/>
      <c r="C305" s="5"/>
      <c r="D305" s="5"/>
      <c r="E305" s="5"/>
      <c r="F305" s="5"/>
      <c r="G305" s="5"/>
      <c r="H305" s="5"/>
      <c r="I305" s="22"/>
      <c r="J305" s="22"/>
      <c r="K305" s="22"/>
    </row>
    <row r="306" spans="1:11" s="17" customFormat="1" x14ac:dyDescent="0.25">
      <c r="A306" s="5"/>
      <c r="B306" s="5"/>
      <c r="C306" s="5"/>
      <c r="D306" s="5"/>
      <c r="E306" s="5"/>
      <c r="F306" s="5"/>
      <c r="G306" s="5"/>
      <c r="H306" s="5"/>
      <c r="I306" s="22"/>
      <c r="J306" s="22"/>
      <c r="K306" s="22"/>
    </row>
    <row r="307" spans="1:11" s="17" customFormat="1" x14ac:dyDescent="0.25">
      <c r="A307" s="5"/>
      <c r="B307" s="5"/>
      <c r="C307" s="5"/>
      <c r="D307" s="5"/>
      <c r="E307" s="5"/>
      <c r="F307" s="5"/>
      <c r="G307" s="5"/>
      <c r="H307" s="5"/>
      <c r="I307" s="22"/>
      <c r="J307" s="22"/>
      <c r="K307" s="22"/>
    </row>
    <row r="308" spans="1:11" s="17" customFormat="1" x14ac:dyDescent="0.25">
      <c r="A308" s="5"/>
      <c r="B308" s="5"/>
      <c r="C308" s="5"/>
      <c r="D308" s="5"/>
      <c r="E308" s="5"/>
      <c r="F308" s="5"/>
      <c r="G308" s="5"/>
      <c r="H308" s="5"/>
      <c r="I308" s="22"/>
      <c r="J308" s="22"/>
      <c r="K308" s="22"/>
    </row>
    <row r="309" spans="1:11" s="17" customFormat="1" x14ac:dyDescent="0.25">
      <c r="A309" s="5"/>
      <c r="B309" s="5"/>
      <c r="C309" s="5"/>
      <c r="D309" s="5"/>
      <c r="E309" s="5"/>
      <c r="F309" s="5"/>
      <c r="G309" s="5"/>
      <c r="H309" s="5"/>
      <c r="I309" s="22"/>
      <c r="J309" s="22"/>
      <c r="K309" s="22"/>
    </row>
    <row r="310" spans="1:11" s="17" customFormat="1" x14ac:dyDescent="0.25">
      <c r="A310" s="5"/>
      <c r="B310" s="5"/>
      <c r="C310" s="5"/>
      <c r="D310" s="5"/>
      <c r="E310" s="5"/>
      <c r="F310" s="5"/>
      <c r="G310" s="5"/>
      <c r="H310" s="5"/>
      <c r="I310" s="22"/>
      <c r="J310" s="22"/>
      <c r="K310" s="22"/>
    </row>
    <row r="311" spans="1:11" s="17" customFormat="1" x14ac:dyDescent="0.25">
      <c r="A311" s="5"/>
      <c r="B311" s="5"/>
      <c r="C311" s="5"/>
      <c r="D311" s="5"/>
      <c r="E311" s="5"/>
      <c r="F311" s="5"/>
      <c r="G311" s="5"/>
      <c r="H311" s="5"/>
      <c r="I311" s="22"/>
      <c r="J311" s="22"/>
      <c r="K311" s="22"/>
    </row>
    <row r="312" spans="1:11" s="17" customFormat="1" x14ac:dyDescent="0.25">
      <c r="A312" s="5"/>
      <c r="B312" s="5"/>
      <c r="C312" s="5"/>
      <c r="D312" s="5"/>
      <c r="E312" s="5"/>
      <c r="F312" s="5"/>
      <c r="G312" s="5"/>
      <c r="H312" s="5"/>
      <c r="I312" s="22"/>
      <c r="J312" s="22"/>
      <c r="K312" s="22"/>
    </row>
    <row r="313" spans="1:11" s="17" customFormat="1" x14ac:dyDescent="0.25">
      <c r="A313" s="5"/>
      <c r="B313" s="5"/>
      <c r="C313" s="5"/>
      <c r="D313" s="5"/>
      <c r="E313" s="5"/>
      <c r="F313" s="5"/>
      <c r="G313" s="5"/>
      <c r="H313" s="5"/>
      <c r="I313" s="22"/>
      <c r="J313" s="22"/>
      <c r="K313" s="22"/>
    </row>
    <row r="314" spans="1:11" s="17" customFormat="1" x14ac:dyDescent="0.25">
      <c r="A314" s="5"/>
      <c r="B314" s="5"/>
      <c r="C314" s="5"/>
      <c r="D314" s="5"/>
      <c r="E314" s="5"/>
      <c r="F314" s="5"/>
      <c r="G314" s="5"/>
      <c r="H314" s="5"/>
      <c r="I314" s="22"/>
      <c r="J314" s="22"/>
      <c r="K314" s="22"/>
    </row>
    <row r="315" spans="1:11" s="17" customFormat="1" x14ac:dyDescent="0.25">
      <c r="A315" s="5"/>
      <c r="B315" s="5"/>
      <c r="C315" s="5"/>
      <c r="D315" s="5"/>
      <c r="E315" s="5"/>
      <c r="F315" s="5"/>
      <c r="G315" s="5"/>
      <c r="H315" s="5"/>
      <c r="I315" s="22"/>
      <c r="J315" s="22"/>
      <c r="K315" s="22"/>
    </row>
    <row r="316" spans="1:11" s="17" customFormat="1" x14ac:dyDescent="0.25">
      <c r="A316" s="5"/>
      <c r="B316" s="5"/>
      <c r="C316" s="5"/>
      <c r="D316" s="5"/>
      <c r="E316" s="5"/>
      <c r="F316" s="5"/>
      <c r="G316" s="5"/>
      <c r="H316" s="5"/>
      <c r="I316" s="22"/>
      <c r="J316" s="22"/>
      <c r="K316" s="22"/>
    </row>
    <row r="317" spans="1:11" s="17" customFormat="1" x14ac:dyDescent="0.25">
      <c r="A317" s="5"/>
      <c r="B317" s="5"/>
      <c r="C317" s="5"/>
      <c r="D317" s="5"/>
      <c r="E317" s="5"/>
      <c r="F317" s="5"/>
      <c r="G317" s="5"/>
      <c r="H317" s="5"/>
      <c r="I317" s="22"/>
      <c r="J317" s="22"/>
      <c r="K317" s="22"/>
    </row>
    <row r="318" spans="1:11" s="17" customFormat="1" x14ac:dyDescent="0.25">
      <c r="A318" s="5"/>
      <c r="B318" s="5"/>
      <c r="C318" s="5"/>
      <c r="D318" s="5"/>
      <c r="E318" s="5"/>
      <c r="F318" s="5"/>
      <c r="G318" s="5"/>
      <c r="H318" s="5"/>
      <c r="I318" s="22"/>
      <c r="J318" s="22"/>
      <c r="K318" s="22"/>
    </row>
    <row r="319" spans="1:11" s="17" customFormat="1" x14ac:dyDescent="0.25">
      <c r="A319" s="5"/>
      <c r="B319" s="5"/>
      <c r="C319" s="5"/>
      <c r="D319" s="5"/>
      <c r="E319" s="5"/>
      <c r="F319" s="5"/>
      <c r="G319" s="5"/>
      <c r="H319" s="5"/>
      <c r="I319" s="22"/>
      <c r="J319" s="22"/>
      <c r="K319" s="22"/>
    </row>
    <row r="320" spans="1:11" s="17" customFormat="1" x14ac:dyDescent="0.25">
      <c r="A320" s="5"/>
      <c r="B320" s="5"/>
      <c r="C320" s="5"/>
      <c r="D320" s="5"/>
      <c r="E320" s="5"/>
      <c r="F320" s="5"/>
      <c r="G320" s="5"/>
      <c r="H320" s="5"/>
      <c r="I320" s="22"/>
      <c r="J320" s="22"/>
      <c r="K320" s="22"/>
    </row>
    <row r="321" spans="1:11" s="17" customFormat="1" x14ac:dyDescent="0.25">
      <c r="A321" s="5"/>
      <c r="B321" s="5"/>
      <c r="C321" s="5"/>
      <c r="D321" s="5"/>
      <c r="E321" s="5"/>
      <c r="F321" s="5"/>
      <c r="G321" s="5"/>
      <c r="H321" s="5"/>
      <c r="I321" s="22"/>
      <c r="J321" s="22"/>
      <c r="K321" s="22"/>
    </row>
    <row r="322" spans="1:11" s="17" customFormat="1" x14ac:dyDescent="0.25">
      <c r="A322" s="5"/>
      <c r="B322" s="5"/>
      <c r="C322" s="5"/>
      <c r="D322" s="5"/>
      <c r="E322" s="5"/>
      <c r="F322" s="5"/>
      <c r="G322" s="5"/>
      <c r="H322" s="5"/>
      <c r="I322" s="22"/>
      <c r="J322" s="22"/>
      <c r="K322" s="22"/>
    </row>
    <row r="323" spans="1:11" s="17" customFormat="1" x14ac:dyDescent="0.25">
      <c r="A323" s="5"/>
      <c r="B323" s="5"/>
      <c r="C323" s="5"/>
      <c r="D323" s="5"/>
      <c r="E323" s="5"/>
      <c r="F323" s="5"/>
      <c r="G323" s="5"/>
      <c r="H323" s="5"/>
      <c r="I323" s="22"/>
      <c r="J323" s="22"/>
      <c r="K323" s="22"/>
    </row>
    <row r="324" spans="1:11" s="17" customFormat="1" x14ac:dyDescent="0.25">
      <c r="A324" s="5"/>
      <c r="B324" s="5"/>
      <c r="C324" s="5"/>
      <c r="D324" s="5"/>
      <c r="E324" s="5"/>
      <c r="F324" s="5"/>
      <c r="G324" s="5"/>
      <c r="H324" s="5"/>
      <c r="I324" s="22"/>
      <c r="J324" s="22"/>
      <c r="K324" s="22"/>
    </row>
    <row r="325" spans="1:11" s="17" customFormat="1" x14ac:dyDescent="0.25">
      <c r="A325" s="5"/>
      <c r="B325" s="5"/>
      <c r="C325" s="5"/>
      <c r="D325" s="5"/>
      <c r="E325" s="5"/>
      <c r="F325" s="5"/>
      <c r="G325" s="5"/>
      <c r="H325" s="5"/>
      <c r="I325" s="22"/>
      <c r="J325" s="22"/>
      <c r="K325" s="22"/>
    </row>
    <row r="326" spans="1:11" s="17" customFormat="1" x14ac:dyDescent="0.25">
      <c r="A326" s="5"/>
      <c r="B326" s="5"/>
      <c r="C326" s="5"/>
      <c r="D326" s="5"/>
      <c r="E326" s="5"/>
      <c r="F326" s="5"/>
      <c r="G326" s="5"/>
      <c r="H326" s="5"/>
      <c r="I326" s="22"/>
      <c r="J326" s="22"/>
      <c r="K326" s="22"/>
    </row>
    <row r="327" spans="1:11" s="17" customFormat="1" x14ac:dyDescent="0.25">
      <c r="A327" s="5"/>
      <c r="B327" s="5"/>
      <c r="C327" s="5"/>
      <c r="D327" s="5"/>
      <c r="E327" s="5"/>
      <c r="F327" s="5"/>
      <c r="G327" s="5"/>
      <c r="H327" s="5"/>
      <c r="I327" s="22"/>
      <c r="J327" s="22"/>
      <c r="K327" s="22"/>
    </row>
    <row r="328" spans="1:11" s="17" customFormat="1" x14ac:dyDescent="0.25">
      <c r="A328" s="5"/>
      <c r="B328" s="5"/>
      <c r="C328" s="5"/>
      <c r="D328" s="5"/>
      <c r="E328" s="5"/>
      <c r="F328" s="5"/>
      <c r="G328" s="5"/>
      <c r="H328" s="5"/>
      <c r="I328" s="22"/>
      <c r="J328" s="22"/>
      <c r="K328" s="22"/>
    </row>
    <row r="329" spans="1:11" s="17" customFormat="1" x14ac:dyDescent="0.25">
      <c r="A329" s="5"/>
      <c r="B329" s="5"/>
      <c r="C329" s="5"/>
      <c r="D329" s="5"/>
      <c r="E329" s="5"/>
      <c r="F329" s="5"/>
      <c r="G329" s="5"/>
      <c r="H329" s="5"/>
      <c r="I329" s="22"/>
      <c r="J329" s="22"/>
      <c r="K329" s="22"/>
    </row>
    <row r="330" spans="1:11" s="17" customFormat="1" x14ac:dyDescent="0.25">
      <c r="A330" s="5"/>
      <c r="B330" s="5"/>
      <c r="C330" s="5"/>
      <c r="D330" s="5"/>
      <c r="E330" s="5"/>
      <c r="F330" s="5"/>
      <c r="G330" s="5"/>
      <c r="H330" s="5"/>
      <c r="I330" s="22"/>
      <c r="J330" s="22"/>
      <c r="K330" s="22"/>
    </row>
    <row r="331" spans="1:11" s="17" customFormat="1" x14ac:dyDescent="0.25">
      <c r="A331" s="5"/>
      <c r="B331" s="5"/>
      <c r="C331" s="5"/>
      <c r="D331" s="5"/>
      <c r="E331" s="5"/>
      <c r="F331" s="5"/>
      <c r="G331" s="5"/>
      <c r="H331" s="5"/>
      <c r="I331" s="22"/>
      <c r="J331" s="22"/>
      <c r="K331" s="22"/>
    </row>
    <row r="332" spans="1:11" s="17" customFormat="1" x14ac:dyDescent="0.25">
      <c r="A332" s="5"/>
      <c r="B332" s="5"/>
      <c r="C332" s="5"/>
      <c r="D332" s="5"/>
      <c r="E332" s="5"/>
      <c r="F332" s="5"/>
      <c r="G332" s="5"/>
      <c r="H332" s="5"/>
      <c r="I332" s="22"/>
      <c r="J332" s="22"/>
      <c r="K332" s="22"/>
    </row>
    <row r="333" spans="1:11" s="17" customFormat="1" x14ac:dyDescent="0.25">
      <c r="A333" s="5"/>
      <c r="B333" s="5"/>
      <c r="C333" s="5"/>
      <c r="D333" s="5"/>
      <c r="E333" s="5"/>
      <c r="F333" s="5"/>
      <c r="G333" s="5"/>
      <c r="H333" s="5"/>
      <c r="I333" s="22"/>
      <c r="J333" s="22"/>
      <c r="K333" s="22"/>
    </row>
    <row r="334" spans="1:11" s="17" customFormat="1" x14ac:dyDescent="0.25">
      <c r="A334" s="5"/>
      <c r="B334" s="5"/>
      <c r="C334" s="5"/>
      <c r="D334" s="5"/>
      <c r="E334" s="5"/>
      <c r="F334" s="5"/>
      <c r="G334" s="5"/>
      <c r="H334" s="5"/>
      <c r="I334" s="22"/>
      <c r="J334" s="22"/>
      <c r="K334" s="22"/>
    </row>
    <row r="335" spans="1:11" s="17" customFormat="1" x14ac:dyDescent="0.25">
      <c r="A335" s="5"/>
      <c r="B335" s="5"/>
      <c r="C335" s="5"/>
      <c r="D335" s="5"/>
      <c r="E335" s="5"/>
      <c r="F335" s="5"/>
      <c r="G335" s="5"/>
      <c r="H335" s="5"/>
      <c r="I335" s="22"/>
      <c r="J335" s="22"/>
      <c r="K335" s="22"/>
    </row>
    <row r="336" spans="1:11" s="17" customFormat="1" x14ac:dyDescent="0.25">
      <c r="A336" s="5"/>
      <c r="B336" s="5"/>
      <c r="C336" s="5"/>
      <c r="D336" s="5"/>
      <c r="E336" s="5"/>
      <c r="F336" s="5"/>
      <c r="G336" s="5"/>
      <c r="H336" s="5"/>
      <c r="I336" s="22"/>
      <c r="J336" s="22"/>
      <c r="K336" s="22"/>
    </row>
    <row r="337" spans="1:11" s="17" customFormat="1" x14ac:dyDescent="0.25">
      <c r="A337" s="5"/>
      <c r="B337" s="5"/>
      <c r="C337" s="5"/>
      <c r="D337" s="5"/>
      <c r="E337" s="5"/>
      <c r="F337" s="5"/>
      <c r="G337" s="5"/>
      <c r="H337" s="5"/>
      <c r="I337" s="22"/>
      <c r="J337" s="22"/>
      <c r="K337" s="22"/>
    </row>
    <row r="338" spans="1:11" s="17" customFormat="1" x14ac:dyDescent="0.25">
      <c r="A338" s="5"/>
      <c r="B338" s="5"/>
      <c r="C338" s="5"/>
      <c r="D338" s="5"/>
      <c r="E338" s="5"/>
      <c r="F338" s="5"/>
      <c r="G338" s="5"/>
      <c r="H338" s="5"/>
      <c r="I338" s="22"/>
      <c r="J338" s="22"/>
      <c r="K338" s="22"/>
    </row>
    <row r="339" spans="1:11" s="17" customFormat="1" x14ac:dyDescent="0.25">
      <c r="A339" s="5"/>
      <c r="B339" s="5"/>
      <c r="C339" s="5"/>
      <c r="D339" s="5"/>
      <c r="E339" s="5"/>
      <c r="F339" s="5"/>
      <c r="G339" s="5"/>
      <c r="H339" s="5"/>
      <c r="I339" s="22"/>
      <c r="J339" s="22"/>
      <c r="K339" s="22"/>
    </row>
    <row r="340" spans="1:11" s="17" customFormat="1" x14ac:dyDescent="0.25">
      <c r="A340" s="5"/>
      <c r="B340" s="5"/>
      <c r="C340" s="5"/>
      <c r="D340" s="5"/>
      <c r="E340" s="5"/>
      <c r="F340" s="5"/>
      <c r="G340" s="5"/>
      <c r="H340" s="5"/>
      <c r="I340" s="22"/>
      <c r="J340" s="22"/>
      <c r="K340" s="22"/>
    </row>
    <row r="341" spans="1:11" s="17" customFormat="1" x14ac:dyDescent="0.25">
      <c r="A341" s="5"/>
      <c r="B341" s="5"/>
      <c r="C341" s="5"/>
      <c r="D341" s="5"/>
      <c r="E341" s="5"/>
      <c r="F341" s="5"/>
      <c r="G341" s="5"/>
      <c r="H341" s="5"/>
      <c r="I341" s="22"/>
      <c r="J341" s="22"/>
      <c r="K341" s="22"/>
    </row>
    <row r="342" spans="1:11" s="17" customFormat="1" x14ac:dyDescent="0.25">
      <c r="A342" s="5"/>
      <c r="B342" s="5"/>
      <c r="C342" s="5"/>
      <c r="D342" s="5"/>
      <c r="E342" s="5"/>
      <c r="F342" s="5"/>
      <c r="G342" s="5"/>
      <c r="H342" s="5"/>
      <c r="I342" s="22"/>
      <c r="J342" s="22"/>
      <c r="K342" s="22"/>
    </row>
    <row r="343" spans="1:11" s="17" customFormat="1" x14ac:dyDescent="0.25">
      <c r="A343" s="5"/>
      <c r="B343" s="5"/>
      <c r="C343" s="5"/>
      <c r="D343" s="5"/>
      <c r="E343" s="5"/>
      <c r="F343" s="5"/>
      <c r="G343" s="5"/>
      <c r="H343" s="5"/>
      <c r="I343" s="22"/>
      <c r="J343" s="22"/>
      <c r="K343" s="22"/>
    </row>
    <row r="344" spans="1:11" s="17" customFormat="1" x14ac:dyDescent="0.25">
      <c r="A344" s="5"/>
      <c r="B344" s="5"/>
      <c r="C344" s="5"/>
      <c r="D344" s="5"/>
      <c r="E344" s="5"/>
      <c r="F344" s="5"/>
      <c r="G344" s="5"/>
      <c r="H344" s="5"/>
      <c r="I344" s="22"/>
      <c r="J344" s="22"/>
      <c r="K344" s="22"/>
    </row>
    <row r="345" spans="1:11" s="17" customFormat="1" x14ac:dyDescent="0.25">
      <c r="A345" s="5"/>
      <c r="B345" s="5"/>
      <c r="C345" s="5"/>
      <c r="D345" s="5"/>
      <c r="E345" s="5"/>
      <c r="F345" s="5"/>
      <c r="G345" s="5"/>
      <c r="H345" s="5"/>
      <c r="I345" s="22"/>
      <c r="J345" s="22"/>
      <c r="K345" s="22"/>
    </row>
    <row r="346" spans="1:11" s="17" customFormat="1" x14ac:dyDescent="0.25">
      <c r="A346" s="5"/>
      <c r="B346" s="5"/>
      <c r="C346" s="5"/>
      <c r="D346" s="5"/>
      <c r="E346" s="5"/>
      <c r="F346" s="5"/>
      <c r="G346" s="5"/>
      <c r="H346" s="5"/>
      <c r="I346" s="22"/>
      <c r="J346" s="22"/>
      <c r="K346" s="22"/>
    </row>
    <row r="347" spans="1:11" s="17" customFormat="1" x14ac:dyDescent="0.25">
      <c r="A347" s="5"/>
      <c r="B347" s="5"/>
      <c r="C347" s="5"/>
      <c r="D347" s="5"/>
      <c r="E347" s="5"/>
      <c r="F347" s="5"/>
      <c r="G347" s="5"/>
      <c r="H347" s="5"/>
      <c r="I347" s="22"/>
      <c r="J347" s="22"/>
      <c r="K347" s="22"/>
    </row>
    <row r="348" spans="1:11" s="17" customFormat="1" x14ac:dyDescent="0.25">
      <c r="A348" s="5"/>
      <c r="B348" s="5"/>
      <c r="C348" s="5"/>
      <c r="D348" s="5"/>
      <c r="E348" s="5"/>
      <c r="F348" s="5"/>
      <c r="G348" s="5"/>
      <c r="H348" s="5"/>
      <c r="I348" s="22"/>
      <c r="J348" s="22"/>
      <c r="K348" s="22"/>
    </row>
    <row r="349" spans="1:11" s="17" customFormat="1" x14ac:dyDescent="0.25">
      <c r="A349" s="5"/>
      <c r="B349" s="5"/>
      <c r="C349" s="5"/>
      <c r="D349" s="5"/>
      <c r="E349" s="5"/>
      <c r="F349" s="5"/>
      <c r="G349" s="5"/>
      <c r="H349" s="5"/>
      <c r="I349" s="22"/>
      <c r="J349" s="22"/>
      <c r="K349" s="22"/>
    </row>
    <row r="350" spans="1:11" s="17" customFormat="1" x14ac:dyDescent="0.25">
      <c r="A350" s="5"/>
      <c r="B350" s="5"/>
      <c r="C350" s="5"/>
      <c r="D350" s="5"/>
      <c r="E350" s="5"/>
      <c r="F350" s="5"/>
      <c r="G350" s="5"/>
      <c r="H350" s="5"/>
      <c r="I350" s="22"/>
      <c r="J350" s="22"/>
      <c r="K350" s="22"/>
    </row>
    <row r="351" spans="1:11" s="17" customFormat="1" x14ac:dyDescent="0.25">
      <c r="A351" s="5"/>
      <c r="B351" s="5"/>
      <c r="C351" s="5"/>
      <c r="D351" s="5"/>
      <c r="E351" s="5"/>
      <c r="F351" s="5"/>
      <c r="G351" s="5"/>
      <c r="H351" s="5"/>
      <c r="I351" s="22"/>
      <c r="J351" s="22"/>
      <c r="K351" s="22"/>
    </row>
    <row r="352" spans="1:11" s="17" customFormat="1" x14ac:dyDescent="0.25">
      <c r="A352" s="5"/>
      <c r="B352" s="5"/>
      <c r="C352" s="5"/>
      <c r="D352" s="5"/>
      <c r="E352" s="5"/>
      <c r="F352" s="5"/>
      <c r="G352" s="5"/>
      <c r="H352" s="5"/>
      <c r="I352" s="22"/>
      <c r="J352" s="22"/>
      <c r="K352" s="22"/>
    </row>
    <row r="353" spans="1:11" s="17" customFormat="1" x14ac:dyDescent="0.25">
      <c r="A353" s="5"/>
      <c r="B353" s="5"/>
      <c r="C353" s="5"/>
      <c r="D353" s="5"/>
      <c r="E353" s="5"/>
      <c r="F353" s="5"/>
      <c r="G353" s="5"/>
      <c r="H353" s="5"/>
      <c r="I353" s="22"/>
      <c r="J353" s="22"/>
      <c r="K353" s="22"/>
    </row>
    <row r="354" spans="1:11" s="17" customFormat="1" x14ac:dyDescent="0.25">
      <c r="A354" s="5"/>
      <c r="B354" s="5"/>
      <c r="C354" s="5"/>
      <c r="D354" s="5"/>
      <c r="E354" s="5"/>
      <c r="F354" s="5"/>
      <c r="G354" s="5"/>
      <c r="H354" s="5"/>
      <c r="I354" s="22"/>
      <c r="J354" s="22"/>
      <c r="K354" s="22"/>
    </row>
    <row r="355" spans="1:11" s="17" customFormat="1" x14ac:dyDescent="0.25">
      <c r="A355" s="5"/>
      <c r="B355" s="5"/>
      <c r="C355" s="5"/>
      <c r="D355" s="5"/>
      <c r="E355" s="5"/>
      <c r="F355" s="5"/>
      <c r="G355" s="5"/>
      <c r="H355" s="5"/>
      <c r="I355" s="22"/>
      <c r="J355" s="22"/>
      <c r="K355" s="22"/>
    </row>
    <row r="356" spans="1:11" s="17" customFormat="1" x14ac:dyDescent="0.25">
      <c r="A356" s="5"/>
      <c r="B356" s="5"/>
      <c r="C356" s="5"/>
      <c r="D356" s="5"/>
      <c r="E356" s="5"/>
      <c r="F356" s="5"/>
      <c r="G356" s="5"/>
      <c r="H356" s="5"/>
      <c r="I356" s="22"/>
      <c r="J356" s="22"/>
      <c r="K356" s="22"/>
    </row>
    <row r="357" spans="1:11" s="17" customFormat="1" x14ac:dyDescent="0.25">
      <c r="A357" s="5"/>
      <c r="B357" s="5"/>
      <c r="C357" s="5"/>
      <c r="D357" s="5"/>
      <c r="E357" s="5"/>
      <c r="F357" s="5"/>
      <c r="G357" s="5"/>
      <c r="H357" s="5"/>
      <c r="I357" s="22"/>
      <c r="J357" s="22"/>
      <c r="K357" s="22"/>
    </row>
    <row r="358" spans="1:11" s="17" customFormat="1" x14ac:dyDescent="0.25">
      <c r="A358" s="5"/>
      <c r="B358" s="5"/>
      <c r="C358" s="5"/>
      <c r="D358" s="5"/>
      <c r="E358" s="5"/>
      <c r="F358" s="5"/>
      <c r="G358" s="5"/>
      <c r="H358" s="5"/>
      <c r="I358" s="22"/>
      <c r="J358" s="22"/>
      <c r="K358" s="22"/>
    </row>
    <row r="359" spans="1:11" s="17" customFormat="1" x14ac:dyDescent="0.25">
      <c r="A359" s="5"/>
      <c r="B359" s="5"/>
      <c r="C359" s="5"/>
      <c r="D359" s="5"/>
      <c r="E359" s="5"/>
      <c r="F359" s="5"/>
      <c r="G359" s="5"/>
      <c r="H359" s="5"/>
      <c r="I359" s="22"/>
      <c r="J359" s="22"/>
      <c r="K359" s="22"/>
    </row>
    <row r="360" spans="1:11" s="17" customFormat="1" x14ac:dyDescent="0.25">
      <c r="A360" s="5"/>
      <c r="B360" s="5"/>
      <c r="C360" s="5"/>
      <c r="D360" s="5"/>
      <c r="E360" s="5"/>
      <c r="F360" s="5"/>
      <c r="G360" s="5"/>
      <c r="H360" s="5"/>
      <c r="I360" s="22"/>
      <c r="J360" s="22"/>
      <c r="K360" s="22"/>
    </row>
    <row r="361" spans="1:11" s="17" customFormat="1" x14ac:dyDescent="0.25">
      <c r="A361" s="5"/>
      <c r="B361" s="5"/>
      <c r="C361" s="5"/>
      <c r="D361" s="5"/>
      <c r="E361" s="5"/>
      <c r="F361" s="5"/>
      <c r="G361" s="5"/>
      <c r="H361" s="5"/>
      <c r="I361" s="22"/>
      <c r="J361" s="22"/>
      <c r="K361" s="22"/>
    </row>
    <row r="362" spans="1:11" s="17" customFormat="1" x14ac:dyDescent="0.25">
      <c r="A362" s="5"/>
      <c r="B362" s="5"/>
      <c r="C362" s="5"/>
      <c r="D362" s="5"/>
      <c r="E362" s="5"/>
      <c r="F362" s="5"/>
      <c r="G362" s="5"/>
      <c r="H362" s="5"/>
      <c r="I362" s="22"/>
      <c r="J362" s="22"/>
      <c r="K362" s="22"/>
    </row>
    <row r="363" spans="1:11" s="17" customFormat="1" x14ac:dyDescent="0.25">
      <c r="A363" s="5"/>
      <c r="B363" s="5"/>
      <c r="C363" s="5"/>
      <c r="D363" s="5"/>
      <c r="E363" s="5"/>
      <c r="F363" s="5"/>
      <c r="G363" s="5"/>
      <c r="H363" s="5"/>
      <c r="I363" s="22"/>
      <c r="J363" s="22"/>
      <c r="K363" s="22"/>
    </row>
    <row r="364" spans="1:11" s="17" customFormat="1" x14ac:dyDescent="0.25">
      <c r="A364" s="5"/>
      <c r="B364" s="5"/>
      <c r="C364" s="5"/>
      <c r="D364" s="5"/>
      <c r="E364" s="5"/>
      <c r="F364" s="5"/>
      <c r="G364" s="5"/>
      <c r="H364" s="5"/>
      <c r="I364" s="22"/>
      <c r="J364" s="22"/>
      <c r="K364" s="22"/>
    </row>
    <row r="365" spans="1:11" s="17" customFormat="1" x14ac:dyDescent="0.25">
      <c r="A365" s="5"/>
      <c r="B365" s="5"/>
      <c r="C365" s="5"/>
      <c r="D365" s="5"/>
      <c r="E365" s="5"/>
      <c r="F365" s="5"/>
      <c r="G365" s="5"/>
      <c r="H365" s="5"/>
      <c r="I365" s="22"/>
      <c r="J365" s="22"/>
      <c r="K365" s="22"/>
    </row>
    <row r="366" spans="1:11" s="17" customFormat="1" x14ac:dyDescent="0.25">
      <c r="A366" s="5"/>
      <c r="B366" s="5"/>
      <c r="C366" s="5"/>
      <c r="D366" s="5"/>
      <c r="E366" s="5"/>
      <c r="F366" s="5"/>
      <c r="G366" s="5"/>
      <c r="H366" s="5"/>
      <c r="I366" s="22"/>
      <c r="J366" s="22"/>
      <c r="K366" s="22"/>
    </row>
    <row r="367" spans="1:11" s="17" customFormat="1" x14ac:dyDescent="0.25">
      <c r="A367" s="5"/>
      <c r="B367" s="5"/>
      <c r="C367" s="5"/>
      <c r="D367" s="5"/>
      <c r="E367" s="5"/>
      <c r="F367" s="5"/>
      <c r="G367" s="5"/>
      <c r="H367" s="5"/>
      <c r="I367" s="22"/>
      <c r="J367" s="22"/>
      <c r="K367" s="22"/>
    </row>
    <row r="368" spans="1:11" s="17" customFormat="1" x14ac:dyDescent="0.25">
      <c r="A368" s="5"/>
      <c r="B368" s="5"/>
      <c r="C368" s="5"/>
      <c r="D368" s="5"/>
      <c r="E368" s="5"/>
      <c r="F368" s="5"/>
      <c r="G368" s="5"/>
      <c r="H368" s="5"/>
      <c r="I368" s="22"/>
      <c r="J368" s="22"/>
      <c r="K368" s="22"/>
    </row>
    <row r="369" spans="1:11" s="17" customFormat="1" x14ac:dyDescent="0.25">
      <c r="A369" s="5"/>
      <c r="B369" s="5"/>
      <c r="C369" s="5"/>
      <c r="D369" s="5"/>
      <c r="E369" s="5"/>
      <c r="F369" s="5"/>
      <c r="G369" s="5"/>
      <c r="H369" s="5"/>
      <c r="I369" s="22"/>
      <c r="J369" s="22"/>
      <c r="K369" s="22"/>
    </row>
    <row r="370" spans="1:11" s="17" customFormat="1" x14ac:dyDescent="0.25">
      <c r="A370" s="5"/>
      <c r="B370" s="5"/>
      <c r="C370" s="5"/>
      <c r="D370" s="5"/>
      <c r="E370" s="5"/>
      <c r="F370" s="5"/>
      <c r="G370" s="5"/>
      <c r="H370" s="5"/>
      <c r="I370" s="22"/>
      <c r="J370" s="22"/>
      <c r="K370" s="22"/>
    </row>
    <row r="371" spans="1:11" s="17" customFormat="1" x14ac:dyDescent="0.25">
      <c r="A371" s="5"/>
      <c r="B371" s="5"/>
      <c r="C371" s="5"/>
      <c r="D371" s="5"/>
      <c r="E371" s="5"/>
      <c r="F371" s="5"/>
      <c r="G371" s="5"/>
      <c r="H371" s="5"/>
      <c r="I371" s="22"/>
      <c r="J371" s="22"/>
      <c r="K371" s="22"/>
    </row>
    <row r="372" spans="1:11" s="17" customFormat="1" x14ac:dyDescent="0.25">
      <c r="A372" s="5"/>
      <c r="B372" s="5"/>
      <c r="C372" s="5"/>
      <c r="D372" s="5"/>
      <c r="E372" s="5"/>
      <c r="F372" s="5"/>
      <c r="G372" s="5"/>
      <c r="H372" s="5"/>
      <c r="I372" s="22"/>
      <c r="J372" s="22"/>
      <c r="K372" s="22"/>
    </row>
    <row r="373" spans="1:11" s="17" customFormat="1" x14ac:dyDescent="0.25">
      <c r="A373" s="5"/>
      <c r="B373" s="5"/>
      <c r="C373" s="5"/>
      <c r="D373" s="5"/>
      <c r="E373" s="5"/>
      <c r="F373" s="5"/>
      <c r="G373" s="5"/>
      <c r="H373" s="5"/>
      <c r="I373" s="22"/>
      <c r="J373" s="22"/>
      <c r="K373" s="22"/>
    </row>
    <row r="374" spans="1:11" s="17" customFormat="1" x14ac:dyDescent="0.25">
      <c r="A374" s="5"/>
      <c r="B374" s="5"/>
      <c r="C374" s="5"/>
      <c r="D374" s="5"/>
      <c r="E374" s="5"/>
      <c r="F374" s="5"/>
      <c r="G374" s="5"/>
      <c r="H374" s="5"/>
      <c r="I374" s="22"/>
      <c r="J374" s="22"/>
      <c r="K374" s="22"/>
    </row>
    <row r="375" spans="1:11" s="17" customFormat="1" x14ac:dyDescent="0.25">
      <c r="A375" s="5"/>
      <c r="B375" s="5"/>
      <c r="C375" s="5"/>
      <c r="D375" s="5"/>
      <c r="E375" s="5"/>
      <c r="F375" s="5"/>
      <c r="G375" s="5"/>
      <c r="H375" s="5"/>
      <c r="I375" s="22"/>
      <c r="J375" s="22"/>
      <c r="K375" s="22"/>
    </row>
    <row r="376" spans="1:11" s="17" customFormat="1" x14ac:dyDescent="0.25">
      <c r="A376" s="5"/>
      <c r="B376" s="5"/>
      <c r="C376" s="5"/>
      <c r="D376" s="5"/>
      <c r="E376" s="5"/>
      <c r="F376" s="5"/>
      <c r="G376" s="5"/>
      <c r="H376" s="5"/>
      <c r="I376" s="22"/>
      <c r="J376" s="22"/>
      <c r="K376" s="22"/>
    </row>
    <row r="377" spans="1:11" s="17" customFormat="1" x14ac:dyDescent="0.25">
      <c r="A377" s="5"/>
      <c r="B377" s="5"/>
      <c r="C377" s="5"/>
      <c r="D377" s="5"/>
      <c r="E377" s="5"/>
      <c r="F377" s="5"/>
      <c r="G377" s="5"/>
      <c r="H377" s="5"/>
      <c r="I377" s="22"/>
      <c r="J377" s="22"/>
      <c r="K377" s="22"/>
    </row>
    <row r="378" spans="1:11" s="17" customFormat="1" x14ac:dyDescent="0.25">
      <c r="A378" s="5"/>
      <c r="B378" s="5"/>
      <c r="C378" s="5"/>
      <c r="D378" s="5"/>
      <c r="E378" s="5"/>
      <c r="F378" s="5"/>
      <c r="G378" s="5"/>
      <c r="H378" s="5"/>
      <c r="I378" s="22"/>
      <c r="J378" s="22"/>
      <c r="K378" s="22"/>
    </row>
    <row r="379" spans="1:11" s="17" customFormat="1" x14ac:dyDescent="0.25">
      <c r="A379" s="5"/>
      <c r="B379" s="5"/>
      <c r="C379" s="5"/>
      <c r="D379" s="5"/>
      <c r="E379" s="5"/>
      <c r="F379" s="5"/>
      <c r="G379" s="5"/>
      <c r="H379" s="5"/>
      <c r="I379" s="22"/>
      <c r="J379" s="22"/>
      <c r="K379" s="22"/>
    </row>
    <row r="380" spans="1:11" s="17" customFormat="1" x14ac:dyDescent="0.25">
      <c r="A380" s="5"/>
      <c r="B380" s="5"/>
      <c r="C380" s="5"/>
      <c r="D380" s="5"/>
      <c r="E380" s="5"/>
      <c r="F380" s="5"/>
      <c r="G380" s="5"/>
      <c r="H380" s="5"/>
      <c r="I380" s="22"/>
      <c r="J380" s="22"/>
      <c r="K380" s="22"/>
    </row>
    <row r="381" spans="1:11" s="17" customFormat="1" x14ac:dyDescent="0.25">
      <c r="A381" s="5"/>
      <c r="B381" s="5"/>
      <c r="C381" s="5"/>
      <c r="D381" s="5"/>
      <c r="E381" s="5"/>
      <c r="F381" s="5"/>
      <c r="G381" s="5"/>
      <c r="H381" s="5"/>
      <c r="I381" s="22"/>
      <c r="J381" s="22"/>
      <c r="K381" s="22"/>
    </row>
    <row r="382" spans="1:11" s="17" customFormat="1" x14ac:dyDescent="0.25">
      <c r="A382" s="5"/>
      <c r="B382" s="5"/>
      <c r="C382" s="5"/>
      <c r="D382" s="5"/>
      <c r="E382" s="5"/>
      <c r="F382" s="5"/>
      <c r="G382" s="5"/>
      <c r="H382" s="5"/>
      <c r="I382" s="22"/>
      <c r="J382" s="22"/>
      <c r="K382" s="22"/>
    </row>
    <row r="383" spans="1:11" s="17" customFormat="1" x14ac:dyDescent="0.25">
      <c r="A383" s="5"/>
      <c r="B383" s="5"/>
      <c r="C383" s="5"/>
      <c r="D383" s="5"/>
      <c r="E383" s="5"/>
      <c r="F383" s="5"/>
      <c r="G383" s="5"/>
      <c r="H383" s="5"/>
      <c r="I383" s="22"/>
      <c r="J383" s="22"/>
      <c r="K383" s="22"/>
    </row>
    <row r="384" spans="1:11" s="17" customFormat="1" x14ac:dyDescent="0.25">
      <c r="A384" s="5"/>
      <c r="B384" s="5"/>
      <c r="C384" s="5"/>
      <c r="D384" s="5"/>
      <c r="E384" s="5"/>
      <c r="F384" s="5"/>
      <c r="G384" s="5"/>
      <c r="H384" s="5"/>
      <c r="I384" s="22"/>
      <c r="J384" s="22"/>
      <c r="K384" s="22"/>
    </row>
    <row r="385" spans="1:11" s="17" customFormat="1" x14ac:dyDescent="0.25">
      <c r="A385" s="5"/>
      <c r="B385" s="5"/>
      <c r="C385" s="5"/>
      <c r="D385" s="5"/>
      <c r="E385" s="5"/>
      <c r="F385" s="5"/>
      <c r="G385" s="5"/>
      <c r="H385" s="5"/>
      <c r="I385" s="22"/>
      <c r="J385" s="22"/>
      <c r="K385" s="22"/>
    </row>
    <row r="386" spans="1:11" s="17" customFormat="1" x14ac:dyDescent="0.25">
      <c r="A386" s="5"/>
      <c r="B386" s="5"/>
      <c r="C386" s="5"/>
      <c r="D386" s="5"/>
      <c r="E386" s="5"/>
      <c r="F386" s="5"/>
      <c r="G386" s="5"/>
      <c r="H386" s="5"/>
      <c r="I386" s="22"/>
      <c r="J386" s="22"/>
      <c r="K386" s="22"/>
    </row>
    <row r="387" spans="1:11" s="17" customFormat="1" x14ac:dyDescent="0.25">
      <c r="A387" s="5"/>
      <c r="B387" s="5"/>
      <c r="C387" s="5"/>
      <c r="D387" s="5"/>
      <c r="E387" s="5"/>
      <c r="F387" s="5"/>
      <c r="G387" s="5"/>
      <c r="H387" s="5"/>
      <c r="I387" s="22"/>
      <c r="J387" s="22"/>
      <c r="K387" s="22"/>
    </row>
    <row r="388" spans="1:11" s="17" customFormat="1" x14ac:dyDescent="0.25">
      <c r="A388" s="5"/>
      <c r="B388" s="5"/>
      <c r="C388" s="5"/>
      <c r="D388" s="5"/>
      <c r="E388" s="5"/>
      <c r="F388" s="5"/>
      <c r="G388" s="5"/>
      <c r="H388" s="5"/>
      <c r="I388" s="22"/>
      <c r="J388" s="22"/>
      <c r="K388" s="22"/>
    </row>
    <row r="389" spans="1:11" s="17" customFormat="1" x14ac:dyDescent="0.25">
      <c r="A389" s="5"/>
      <c r="B389" s="5"/>
      <c r="C389" s="5"/>
      <c r="D389" s="5"/>
      <c r="E389" s="5"/>
      <c r="F389" s="5"/>
      <c r="G389" s="5"/>
      <c r="H389" s="5"/>
      <c r="I389" s="22"/>
      <c r="J389" s="22"/>
      <c r="K389" s="22"/>
    </row>
    <row r="390" spans="1:11" s="17" customFormat="1" x14ac:dyDescent="0.25">
      <c r="A390" s="5"/>
      <c r="B390" s="5"/>
      <c r="C390" s="5"/>
      <c r="D390" s="5"/>
      <c r="E390" s="5"/>
      <c r="F390" s="5"/>
      <c r="G390" s="5"/>
      <c r="H390" s="5"/>
      <c r="I390" s="22"/>
      <c r="J390" s="22"/>
      <c r="K390" s="22"/>
    </row>
    <row r="391" spans="1:11" s="17" customFormat="1" x14ac:dyDescent="0.25">
      <c r="A391" s="5"/>
      <c r="B391" s="5"/>
      <c r="C391" s="5"/>
      <c r="D391" s="5"/>
      <c r="E391" s="5"/>
      <c r="F391" s="5"/>
      <c r="G391" s="5"/>
      <c r="H391" s="5"/>
      <c r="I391" s="22"/>
      <c r="J391" s="22"/>
      <c r="K391" s="22"/>
    </row>
    <row r="392" spans="1:11" s="17" customFormat="1" x14ac:dyDescent="0.25">
      <c r="A392" s="5"/>
      <c r="B392" s="5"/>
      <c r="C392" s="5"/>
      <c r="D392" s="5"/>
      <c r="E392" s="5"/>
      <c r="F392" s="5"/>
      <c r="G392" s="5"/>
      <c r="H392" s="5"/>
      <c r="I392" s="22"/>
      <c r="J392" s="22"/>
      <c r="K392" s="22"/>
    </row>
    <row r="393" spans="1:11" s="17" customFormat="1" x14ac:dyDescent="0.25">
      <c r="A393" s="5"/>
      <c r="B393" s="5"/>
      <c r="C393" s="5"/>
      <c r="D393" s="5"/>
      <c r="E393" s="5"/>
      <c r="F393" s="5"/>
      <c r="G393" s="5"/>
      <c r="H393" s="5"/>
      <c r="I393" s="22"/>
      <c r="J393" s="22"/>
      <c r="K393" s="22"/>
    </row>
    <row r="394" spans="1:11" s="17" customFormat="1" x14ac:dyDescent="0.25">
      <c r="A394" s="5"/>
      <c r="B394" s="5"/>
      <c r="C394" s="5"/>
      <c r="D394" s="5"/>
      <c r="E394" s="5"/>
      <c r="F394" s="5"/>
      <c r="G394" s="5"/>
      <c r="H394" s="5"/>
      <c r="I394" s="22"/>
      <c r="J394" s="22"/>
      <c r="K394" s="22"/>
    </row>
    <row r="395" spans="1:11" s="17" customFormat="1" x14ac:dyDescent="0.25">
      <c r="A395" s="5"/>
      <c r="B395" s="5"/>
      <c r="C395" s="5"/>
      <c r="D395" s="5"/>
      <c r="E395" s="5"/>
      <c r="F395" s="5"/>
      <c r="G395" s="5"/>
      <c r="H395" s="5"/>
      <c r="I395" s="22"/>
      <c r="J395" s="22"/>
      <c r="K395" s="22"/>
    </row>
    <row r="396" spans="1:11" s="17" customFormat="1" x14ac:dyDescent="0.25">
      <c r="A396" s="5"/>
      <c r="B396" s="5"/>
      <c r="C396" s="5"/>
      <c r="D396" s="5"/>
      <c r="E396" s="5"/>
      <c r="F396" s="5"/>
      <c r="G396" s="5"/>
      <c r="H396" s="5"/>
      <c r="I396" s="22"/>
      <c r="J396" s="22"/>
      <c r="K396" s="22"/>
    </row>
    <row r="397" spans="1:11" s="17" customFormat="1" x14ac:dyDescent="0.25">
      <c r="A397" s="5"/>
      <c r="B397" s="5"/>
      <c r="C397" s="5"/>
      <c r="D397" s="5"/>
      <c r="E397" s="5"/>
      <c r="F397" s="5"/>
      <c r="G397" s="5"/>
      <c r="H397" s="5"/>
      <c r="I397" s="22"/>
      <c r="J397" s="22"/>
      <c r="K397" s="22"/>
    </row>
    <row r="398" spans="1:11" s="17" customFormat="1" x14ac:dyDescent="0.25">
      <c r="A398" s="5"/>
      <c r="B398" s="5"/>
      <c r="C398" s="5"/>
      <c r="D398" s="5"/>
      <c r="E398" s="5"/>
      <c r="F398" s="5"/>
      <c r="G398" s="5"/>
      <c r="H398" s="5"/>
      <c r="I398" s="22"/>
      <c r="J398" s="22"/>
      <c r="K398" s="22"/>
    </row>
    <row r="399" spans="1:11" s="17" customFormat="1" x14ac:dyDescent="0.25">
      <c r="A399" s="5"/>
      <c r="B399" s="5"/>
      <c r="C399" s="5"/>
      <c r="D399" s="5"/>
      <c r="E399" s="5"/>
      <c r="F399" s="5"/>
      <c r="G399" s="5"/>
      <c r="H399" s="5"/>
      <c r="I399" s="22"/>
      <c r="J399" s="22"/>
      <c r="K399" s="22"/>
    </row>
    <row r="400" spans="1:11" s="17" customFormat="1" x14ac:dyDescent="0.25">
      <c r="A400" s="5"/>
      <c r="B400" s="5"/>
      <c r="C400" s="5"/>
      <c r="D400" s="5"/>
      <c r="E400" s="5"/>
      <c r="F400" s="5"/>
      <c r="G400" s="5"/>
      <c r="H400" s="5"/>
      <c r="I400" s="22"/>
      <c r="J400" s="22"/>
      <c r="K400" s="22"/>
    </row>
    <row r="401" spans="1:11" s="17" customFormat="1" x14ac:dyDescent="0.25">
      <c r="A401" s="5"/>
      <c r="B401" s="5"/>
      <c r="C401" s="5"/>
      <c r="D401" s="5"/>
      <c r="E401" s="5"/>
      <c r="F401" s="5"/>
      <c r="G401" s="5"/>
      <c r="H401" s="5"/>
      <c r="I401" s="22"/>
      <c r="J401" s="22"/>
      <c r="K401" s="22"/>
    </row>
    <row r="402" spans="1:11" s="17" customFormat="1" x14ac:dyDescent="0.25">
      <c r="A402" s="5"/>
      <c r="B402" s="5"/>
      <c r="C402" s="5"/>
      <c r="D402" s="5"/>
      <c r="E402" s="5"/>
      <c r="F402" s="5"/>
      <c r="G402" s="5"/>
      <c r="H402" s="5"/>
      <c r="I402" s="22"/>
      <c r="J402" s="22"/>
      <c r="K402" s="22"/>
    </row>
    <row r="403" spans="1:11" s="17" customFormat="1" x14ac:dyDescent="0.25">
      <c r="A403" s="5"/>
      <c r="B403" s="5"/>
      <c r="C403" s="5"/>
      <c r="D403" s="5"/>
      <c r="E403" s="5"/>
      <c r="F403" s="5"/>
      <c r="G403" s="5"/>
      <c r="H403" s="5"/>
      <c r="I403" s="22"/>
      <c r="J403" s="22"/>
      <c r="K403" s="22"/>
    </row>
    <row r="404" spans="1:11" s="17" customFormat="1" x14ac:dyDescent="0.25">
      <c r="A404" s="5"/>
      <c r="B404" s="5"/>
      <c r="C404" s="5"/>
      <c r="D404" s="5"/>
      <c r="E404" s="5"/>
      <c r="F404" s="5"/>
      <c r="G404" s="5"/>
      <c r="H404" s="5"/>
      <c r="I404" s="22"/>
      <c r="J404" s="22"/>
      <c r="K404" s="22"/>
    </row>
    <row r="405" spans="1:11" s="17" customFormat="1" x14ac:dyDescent="0.25">
      <c r="A405" s="5"/>
      <c r="B405" s="5"/>
      <c r="C405" s="5"/>
      <c r="D405" s="5"/>
      <c r="E405" s="5"/>
      <c r="F405" s="5"/>
      <c r="G405" s="5"/>
      <c r="H405" s="5"/>
      <c r="I405" s="22"/>
      <c r="J405" s="22"/>
      <c r="K405" s="22"/>
    </row>
    <row r="406" spans="1:11" s="17" customFormat="1" x14ac:dyDescent="0.25">
      <c r="A406" s="5"/>
      <c r="B406" s="5"/>
      <c r="C406" s="5"/>
      <c r="D406" s="5"/>
      <c r="E406" s="5"/>
      <c r="F406" s="5"/>
      <c r="G406" s="5"/>
      <c r="H406" s="5"/>
      <c r="I406" s="22"/>
      <c r="J406" s="22"/>
      <c r="K406" s="22"/>
    </row>
    <row r="407" spans="1:11" s="17" customFormat="1" x14ac:dyDescent="0.25">
      <c r="A407" s="5"/>
      <c r="B407" s="5"/>
      <c r="C407" s="5"/>
      <c r="D407" s="5"/>
      <c r="E407" s="5"/>
      <c r="F407" s="5"/>
      <c r="G407" s="5"/>
      <c r="H407" s="5"/>
      <c r="I407" s="22"/>
      <c r="J407" s="22"/>
      <c r="K407" s="22"/>
    </row>
    <row r="408" spans="1:11" s="17" customFormat="1" x14ac:dyDescent="0.25">
      <c r="A408" s="5"/>
      <c r="B408" s="5"/>
      <c r="C408" s="5"/>
      <c r="D408" s="5"/>
      <c r="E408" s="5"/>
      <c r="F408" s="5"/>
      <c r="G408" s="5"/>
      <c r="H408" s="5"/>
      <c r="I408" s="22"/>
      <c r="J408" s="22"/>
      <c r="K408" s="22"/>
    </row>
    <row r="409" spans="1:11" s="17" customFormat="1" x14ac:dyDescent="0.25">
      <c r="A409" s="5"/>
      <c r="B409" s="5"/>
      <c r="C409" s="5"/>
      <c r="D409" s="5"/>
      <c r="E409" s="5"/>
      <c r="F409" s="5"/>
      <c r="G409" s="5"/>
      <c r="H409" s="5"/>
      <c r="I409" s="22"/>
      <c r="J409" s="22"/>
      <c r="K409" s="22"/>
    </row>
    <row r="410" spans="1:11" s="17" customFormat="1" x14ac:dyDescent="0.25">
      <c r="A410" s="5"/>
      <c r="B410" s="5"/>
      <c r="C410" s="5"/>
      <c r="D410" s="5"/>
      <c r="E410" s="5"/>
      <c r="F410" s="5"/>
      <c r="G410" s="5"/>
      <c r="H410" s="5"/>
      <c r="I410" s="22"/>
      <c r="J410" s="22"/>
      <c r="K410" s="22"/>
    </row>
    <row r="411" spans="1:11" s="17" customFormat="1" x14ac:dyDescent="0.25">
      <c r="A411" s="5"/>
      <c r="B411" s="5"/>
      <c r="C411" s="5"/>
      <c r="D411" s="5"/>
      <c r="E411" s="5"/>
      <c r="F411" s="5"/>
      <c r="G411" s="5"/>
      <c r="H411" s="5"/>
      <c r="I411" s="22"/>
      <c r="J411" s="22"/>
      <c r="K411" s="22"/>
    </row>
    <row r="412" spans="1:11" s="17" customFormat="1" x14ac:dyDescent="0.25">
      <c r="A412" s="5"/>
      <c r="B412" s="5"/>
      <c r="C412" s="5"/>
      <c r="D412" s="5"/>
      <c r="E412" s="5"/>
      <c r="F412" s="5"/>
      <c r="G412" s="5"/>
      <c r="H412" s="5"/>
      <c r="I412" s="22"/>
      <c r="J412" s="22"/>
      <c r="K412" s="22"/>
    </row>
    <row r="413" spans="1:11" s="17" customFormat="1" x14ac:dyDescent="0.25">
      <c r="A413" s="5"/>
      <c r="B413" s="5"/>
      <c r="C413" s="5"/>
      <c r="D413" s="5"/>
      <c r="E413" s="5"/>
      <c r="F413" s="5"/>
      <c r="G413" s="5"/>
      <c r="H413" s="5"/>
      <c r="I413" s="22"/>
      <c r="J413" s="22"/>
      <c r="K413" s="22"/>
    </row>
    <row r="414" spans="1:11" s="17" customFormat="1" x14ac:dyDescent="0.25">
      <c r="A414" s="5"/>
      <c r="B414" s="5"/>
      <c r="C414" s="5"/>
      <c r="D414" s="5"/>
      <c r="E414" s="5"/>
      <c r="F414" s="5"/>
      <c r="G414" s="5"/>
      <c r="H414" s="5"/>
      <c r="I414" s="22"/>
      <c r="J414" s="22"/>
      <c r="K414" s="22"/>
    </row>
    <row r="415" spans="1:11" s="17" customFormat="1" x14ac:dyDescent="0.25">
      <c r="A415" s="5"/>
      <c r="B415" s="5"/>
      <c r="C415" s="5"/>
      <c r="D415" s="5"/>
      <c r="E415" s="5"/>
      <c r="F415" s="5"/>
      <c r="G415" s="5"/>
      <c r="H415" s="5"/>
      <c r="I415" s="22"/>
      <c r="J415" s="22"/>
      <c r="K415" s="22"/>
    </row>
    <row r="416" spans="1:11" s="17" customFormat="1" x14ac:dyDescent="0.25">
      <c r="A416" s="5"/>
      <c r="B416" s="5"/>
      <c r="C416" s="5"/>
      <c r="D416" s="5"/>
      <c r="E416" s="5"/>
      <c r="F416" s="5"/>
      <c r="G416" s="5"/>
      <c r="H416" s="5"/>
      <c r="I416" s="22"/>
      <c r="J416" s="22"/>
      <c r="K416" s="22"/>
    </row>
    <row r="417" spans="1:11" s="17" customFormat="1" x14ac:dyDescent="0.25">
      <c r="A417" s="5"/>
      <c r="B417" s="5"/>
      <c r="C417" s="5"/>
      <c r="D417" s="5"/>
      <c r="E417" s="5"/>
      <c r="F417" s="5"/>
      <c r="G417" s="5"/>
      <c r="H417" s="5"/>
      <c r="I417" s="22"/>
      <c r="J417" s="22"/>
      <c r="K417" s="22"/>
    </row>
    <row r="418" spans="1:11" s="17" customFormat="1" x14ac:dyDescent="0.25">
      <c r="A418" s="5"/>
      <c r="B418" s="5"/>
      <c r="C418" s="5"/>
      <c r="D418" s="5"/>
      <c r="E418" s="5"/>
      <c r="F418" s="5"/>
      <c r="G418" s="5"/>
      <c r="H418" s="5"/>
      <c r="I418" s="22"/>
      <c r="J418" s="22"/>
      <c r="K418" s="22"/>
    </row>
    <row r="419" spans="1:11" s="17" customFormat="1" x14ac:dyDescent="0.25">
      <c r="A419" s="5"/>
      <c r="B419" s="5"/>
      <c r="C419" s="5"/>
      <c r="D419" s="5"/>
      <c r="E419" s="5"/>
      <c r="F419" s="5"/>
      <c r="G419" s="5"/>
      <c r="H419" s="5"/>
      <c r="I419" s="22"/>
      <c r="J419" s="22"/>
      <c r="K419" s="22"/>
    </row>
    <row r="420" spans="1:11" s="17" customFormat="1" x14ac:dyDescent="0.25">
      <c r="A420" s="5"/>
      <c r="B420" s="5"/>
      <c r="C420" s="5"/>
      <c r="D420" s="5"/>
      <c r="E420" s="5"/>
      <c r="F420" s="5"/>
      <c r="G420" s="5"/>
      <c r="H420" s="5"/>
      <c r="I420" s="22"/>
      <c r="J420" s="22"/>
      <c r="K420" s="22"/>
    </row>
    <row r="421" spans="1:11" s="17" customFormat="1" x14ac:dyDescent="0.25">
      <c r="A421" s="5"/>
      <c r="B421" s="5"/>
      <c r="C421" s="5"/>
      <c r="D421" s="5"/>
      <c r="E421" s="5"/>
      <c r="F421" s="5"/>
      <c r="G421" s="5"/>
      <c r="H421" s="5"/>
      <c r="I421" s="22"/>
      <c r="J421" s="22"/>
      <c r="K421" s="22"/>
    </row>
    <row r="422" spans="1:11" s="17" customFormat="1" x14ac:dyDescent="0.25">
      <c r="A422" s="5"/>
      <c r="B422" s="5"/>
      <c r="C422" s="5"/>
      <c r="D422" s="5"/>
      <c r="E422" s="5"/>
      <c r="F422" s="5"/>
      <c r="G422" s="5"/>
      <c r="H422" s="5"/>
      <c r="I422" s="22"/>
      <c r="J422" s="22"/>
      <c r="K422" s="22"/>
    </row>
    <row r="423" spans="1:11" s="17" customFormat="1" x14ac:dyDescent="0.25">
      <c r="A423" s="5"/>
      <c r="B423" s="5"/>
      <c r="C423" s="5"/>
      <c r="D423" s="5"/>
      <c r="E423" s="5"/>
      <c r="F423" s="5"/>
      <c r="G423" s="5"/>
      <c r="H423" s="5"/>
      <c r="I423" s="22"/>
      <c r="J423" s="22"/>
      <c r="K423" s="22"/>
    </row>
    <row r="424" spans="1:11" s="17" customFormat="1" x14ac:dyDescent="0.25">
      <c r="A424" s="5"/>
      <c r="B424" s="5"/>
      <c r="C424" s="5"/>
      <c r="D424" s="5"/>
      <c r="E424" s="5"/>
      <c r="F424" s="5"/>
      <c r="G424" s="5"/>
      <c r="H424" s="5"/>
      <c r="I424" s="22"/>
      <c r="J424" s="22"/>
      <c r="K424" s="22"/>
    </row>
    <row r="425" spans="1:11" s="17" customFormat="1" x14ac:dyDescent="0.25">
      <c r="A425" s="5"/>
      <c r="B425" s="5"/>
      <c r="C425" s="5"/>
      <c r="D425" s="5"/>
      <c r="E425" s="5"/>
      <c r="F425" s="5"/>
      <c r="G425" s="5"/>
      <c r="H425" s="5"/>
      <c r="I425" s="22"/>
      <c r="J425" s="22"/>
      <c r="K425" s="22"/>
    </row>
    <row r="426" spans="1:11" s="17" customFormat="1" x14ac:dyDescent="0.25">
      <c r="A426" s="5"/>
      <c r="B426" s="5"/>
      <c r="C426" s="5"/>
      <c r="D426" s="5"/>
      <c r="E426" s="5"/>
      <c r="F426" s="5"/>
      <c r="G426" s="5"/>
      <c r="H426" s="5"/>
      <c r="I426" s="22"/>
      <c r="J426" s="22"/>
      <c r="K426" s="22"/>
    </row>
    <row r="427" spans="1:11" s="17" customFormat="1" x14ac:dyDescent="0.25">
      <c r="A427" s="5"/>
      <c r="B427" s="5"/>
      <c r="C427" s="5"/>
      <c r="D427" s="5"/>
      <c r="E427" s="5"/>
      <c r="F427" s="5"/>
      <c r="G427" s="5"/>
      <c r="H427" s="5"/>
      <c r="I427" s="22"/>
      <c r="J427" s="22"/>
      <c r="K427" s="22"/>
    </row>
    <row r="428" spans="1:11" s="17" customFormat="1" x14ac:dyDescent="0.25">
      <c r="A428" s="5"/>
      <c r="B428" s="5"/>
      <c r="C428" s="5"/>
      <c r="D428" s="5"/>
      <c r="E428" s="5"/>
      <c r="F428" s="5"/>
      <c r="G428" s="5"/>
      <c r="H428" s="5"/>
      <c r="I428" s="22"/>
      <c r="J428" s="22"/>
      <c r="K428" s="22"/>
    </row>
    <row r="429" spans="1:11" s="17" customFormat="1" x14ac:dyDescent="0.25">
      <c r="A429" s="5"/>
      <c r="B429" s="5"/>
      <c r="C429" s="5"/>
      <c r="D429" s="5"/>
      <c r="E429" s="5"/>
      <c r="F429" s="5"/>
      <c r="G429" s="5"/>
      <c r="H429" s="5"/>
      <c r="I429" s="22"/>
      <c r="J429" s="22"/>
      <c r="K429" s="22"/>
    </row>
    <row r="430" spans="1:11" s="17" customFormat="1" x14ac:dyDescent="0.25">
      <c r="A430" s="5"/>
      <c r="B430" s="5"/>
      <c r="C430" s="5"/>
      <c r="D430" s="5"/>
      <c r="E430" s="5"/>
      <c r="F430" s="5"/>
      <c r="G430" s="5"/>
      <c r="H430" s="5"/>
      <c r="I430" s="22"/>
      <c r="J430" s="22"/>
      <c r="K430" s="22"/>
    </row>
    <row r="431" spans="1:11" s="17" customFormat="1" x14ac:dyDescent="0.25">
      <c r="A431" s="5"/>
      <c r="B431" s="5"/>
      <c r="C431" s="5"/>
      <c r="D431" s="5"/>
      <c r="E431" s="5"/>
      <c r="F431" s="5"/>
      <c r="G431" s="5"/>
      <c r="H431" s="5"/>
      <c r="I431" s="22"/>
      <c r="J431" s="22"/>
      <c r="K431" s="22"/>
    </row>
    <row r="432" spans="1:11" s="17" customFormat="1" x14ac:dyDescent="0.25">
      <c r="A432" s="5"/>
      <c r="B432" s="5"/>
      <c r="C432" s="5"/>
      <c r="D432" s="5"/>
      <c r="E432" s="5"/>
      <c r="F432" s="5"/>
      <c r="G432" s="5"/>
      <c r="H432" s="5"/>
      <c r="I432" s="22"/>
      <c r="J432" s="22"/>
      <c r="K432" s="22"/>
    </row>
    <row r="433" spans="1:11" s="17" customFormat="1" x14ac:dyDescent="0.25">
      <c r="A433" s="5"/>
      <c r="B433" s="5"/>
      <c r="C433" s="5"/>
      <c r="D433" s="5"/>
      <c r="E433" s="5"/>
      <c r="F433" s="5"/>
      <c r="G433" s="5"/>
      <c r="H433" s="5"/>
      <c r="I433" s="22"/>
      <c r="J433" s="22"/>
      <c r="K433" s="22"/>
    </row>
    <row r="434" spans="1:11" s="17" customFormat="1" x14ac:dyDescent="0.25">
      <c r="A434" s="5"/>
      <c r="B434" s="5"/>
      <c r="C434" s="5"/>
      <c r="D434" s="5"/>
      <c r="E434" s="5"/>
      <c r="F434" s="5"/>
      <c r="G434" s="5"/>
      <c r="H434" s="5"/>
      <c r="I434" s="22"/>
      <c r="J434" s="22"/>
      <c r="K434" s="22"/>
    </row>
    <row r="435" spans="1:11" s="17" customFormat="1" x14ac:dyDescent="0.25">
      <c r="A435" s="5"/>
      <c r="B435" s="5"/>
      <c r="C435" s="5"/>
      <c r="D435" s="5"/>
      <c r="E435" s="5"/>
      <c r="F435" s="5"/>
      <c r="G435" s="5"/>
      <c r="H435" s="5"/>
      <c r="I435" s="22"/>
      <c r="J435" s="22"/>
      <c r="K435" s="22"/>
    </row>
    <row r="436" spans="1:11" s="17" customFormat="1" x14ac:dyDescent="0.25">
      <c r="A436" s="5"/>
      <c r="B436" s="5"/>
      <c r="C436" s="5"/>
      <c r="D436" s="5"/>
      <c r="E436" s="5"/>
      <c r="F436" s="5"/>
      <c r="G436" s="5"/>
      <c r="H436" s="5"/>
      <c r="I436" s="22"/>
      <c r="J436" s="22"/>
      <c r="K436" s="22"/>
    </row>
    <row r="437" spans="1:11" s="17" customFormat="1" x14ac:dyDescent="0.25">
      <c r="A437" s="5"/>
      <c r="B437" s="5"/>
      <c r="C437" s="5"/>
      <c r="D437" s="5"/>
      <c r="E437" s="5"/>
      <c r="F437" s="5"/>
      <c r="G437" s="5"/>
      <c r="H437" s="5"/>
      <c r="I437" s="22"/>
      <c r="J437" s="22"/>
      <c r="K437" s="22"/>
    </row>
    <row r="438" spans="1:11" s="17" customFormat="1" x14ac:dyDescent="0.25">
      <c r="A438" s="5"/>
      <c r="B438" s="5"/>
      <c r="C438" s="5"/>
      <c r="D438" s="5"/>
      <c r="E438" s="5"/>
      <c r="F438" s="5"/>
      <c r="G438" s="5"/>
      <c r="H438" s="5"/>
      <c r="I438" s="22"/>
      <c r="J438" s="22"/>
      <c r="K438" s="22"/>
    </row>
    <row r="439" spans="1:11" s="17" customFormat="1" x14ac:dyDescent="0.25">
      <c r="A439" s="5"/>
      <c r="B439" s="5"/>
      <c r="C439" s="5"/>
      <c r="D439" s="5"/>
      <c r="E439" s="5"/>
      <c r="F439" s="5"/>
      <c r="G439" s="5"/>
      <c r="H439" s="5"/>
      <c r="I439" s="22"/>
      <c r="J439" s="22"/>
      <c r="K439" s="22"/>
    </row>
    <row r="440" spans="1:11" s="17" customFormat="1" x14ac:dyDescent="0.25">
      <c r="A440" s="5"/>
      <c r="B440" s="5"/>
      <c r="C440" s="5"/>
      <c r="D440" s="5"/>
      <c r="E440" s="5"/>
      <c r="F440" s="5"/>
      <c r="G440" s="5"/>
      <c r="H440" s="5"/>
      <c r="I440" s="22"/>
      <c r="J440" s="22"/>
      <c r="K440" s="22"/>
    </row>
    <row r="441" spans="1:11" s="17" customFormat="1" x14ac:dyDescent="0.25">
      <c r="A441" s="5"/>
      <c r="B441" s="5"/>
      <c r="C441" s="5"/>
      <c r="D441" s="5"/>
      <c r="E441" s="5"/>
      <c r="F441" s="5"/>
      <c r="G441" s="5"/>
      <c r="H441" s="5"/>
      <c r="I441" s="22"/>
      <c r="J441" s="22"/>
      <c r="K441" s="22"/>
    </row>
    <row r="442" spans="1:11" s="17" customFormat="1" x14ac:dyDescent="0.25">
      <c r="A442" s="5"/>
      <c r="B442" s="5"/>
      <c r="C442" s="5"/>
      <c r="D442" s="5"/>
      <c r="E442" s="5"/>
      <c r="F442" s="5"/>
      <c r="G442" s="5"/>
      <c r="H442" s="5"/>
      <c r="I442" s="22"/>
      <c r="J442" s="22"/>
      <c r="K442" s="22"/>
    </row>
    <row r="443" spans="1:11" s="17" customFormat="1" x14ac:dyDescent="0.25">
      <c r="A443" s="5"/>
      <c r="B443" s="5"/>
      <c r="C443" s="5"/>
      <c r="D443" s="5"/>
      <c r="E443" s="5"/>
      <c r="F443" s="5"/>
      <c r="G443" s="5"/>
      <c r="H443" s="5"/>
      <c r="I443" s="22"/>
      <c r="J443" s="22"/>
      <c r="K443" s="22"/>
    </row>
    <row r="444" spans="1:11" s="17" customFormat="1" x14ac:dyDescent="0.25">
      <c r="A444" s="5"/>
      <c r="B444" s="5"/>
      <c r="C444" s="5"/>
      <c r="D444" s="5"/>
      <c r="E444" s="5"/>
      <c r="F444" s="5"/>
      <c r="G444" s="5"/>
      <c r="H444" s="5"/>
      <c r="I444" s="22"/>
      <c r="J444" s="22"/>
      <c r="K444" s="22"/>
    </row>
    <row r="445" spans="1:11" s="17" customFormat="1" x14ac:dyDescent="0.25">
      <c r="A445" s="5"/>
      <c r="B445" s="5"/>
      <c r="C445" s="5"/>
      <c r="D445" s="5"/>
      <c r="E445" s="5"/>
      <c r="F445" s="5"/>
      <c r="G445" s="5"/>
      <c r="H445" s="5"/>
      <c r="I445" s="22"/>
      <c r="J445" s="22"/>
      <c r="K445" s="22"/>
    </row>
    <row r="446" spans="1:11" s="17" customFormat="1" x14ac:dyDescent="0.25">
      <c r="A446" s="5"/>
      <c r="B446" s="5"/>
      <c r="C446" s="5"/>
      <c r="D446" s="5"/>
      <c r="E446" s="5"/>
      <c r="F446" s="5"/>
      <c r="G446" s="5"/>
      <c r="H446" s="5"/>
      <c r="I446" s="22"/>
      <c r="J446" s="22"/>
      <c r="K446" s="22"/>
    </row>
    <row r="447" spans="1:11" s="17" customFormat="1" x14ac:dyDescent="0.25">
      <c r="A447" s="5"/>
      <c r="B447" s="5"/>
      <c r="C447" s="5"/>
      <c r="D447" s="5"/>
      <c r="E447" s="5"/>
      <c r="F447" s="5"/>
      <c r="G447" s="5"/>
      <c r="H447" s="5"/>
      <c r="I447" s="22"/>
      <c r="J447" s="22"/>
      <c r="K447" s="22"/>
    </row>
    <row r="448" spans="1:11" s="17" customFormat="1" x14ac:dyDescent="0.25">
      <c r="A448" s="5"/>
      <c r="B448" s="5"/>
      <c r="C448" s="5"/>
      <c r="D448" s="5"/>
      <c r="E448" s="5"/>
      <c r="F448" s="5"/>
      <c r="G448" s="5"/>
      <c r="H448" s="5"/>
      <c r="I448" s="22"/>
      <c r="J448" s="22"/>
      <c r="K448" s="22"/>
    </row>
    <row r="449" spans="1:11" s="17" customFormat="1" x14ac:dyDescent="0.25">
      <c r="A449" s="5"/>
      <c r="B449" s="5"/>
      <c r="C449" s="5"/>
      <c r="D449" s="5"/>
      <c r="E449" s="5"/>
      <c r="F449" s="5"/>
      <c r="G449" s="5"/>
      <c r="H449" s="5"/>
      <c r="I449" s="22"/>
      <c r="J449" s="22"/>
      <c r="K449" s="22"/>
    </row>
    <row r="450" spans="1:11" s="17" customFormat="1" x14ac:dyDescent="0.25">
      <c r="A450" s="5"/>
      <c r="B450" s="5"/>
      <c r="C450" s="5"/>
      <c r="D450" s="5"/>
      <c r="E450" s="5"/>
      <c r="F450" s="5"/>
      <c r="G450" s="5"/>
      <c r="H450" s="5"/>
      <c r="I450" s="22"/>
      <c r="J450" s="22"/>
      <c r="K450" s="22"/>
    </row>
    <row r="451" spans="1:11" s="17" customFormat="1" x14ac:dyDescent="0.25">
      <c r="A451" s="5"/>
      <c r="B451" s="5"/>
      <c r="C451" s="5"/>
      <c r="D451" s="5"/>
      <c r="E451" s="5"/>
      <c r="F451" s="5"/>
      <c r="G451" s="5"/>
      <c r="H451" s="5"/>
      <c r="I451" s="22"/>
      <c r="J451" s="22"/>
      <c r="K451" s="22"/>
    </row>
    <row r="452" spans="1:11" s="17" customFormat="1" x14ac:dyDescent="0.25">
      <c r="A452" s="5"/>
      <c r="B452" s="5"/>
      <c r="C452" s="5"/>
      <c r="D452" s="5"/>
      <c r="E452" s="5"/>
      <c r="F452" s="5"/>
      <c r="G452" s="5"/>
      <c r="H452" s="5"/>
      <c r="I452" s="22"/>
      <c r="J452" s="22"/>
      <c r="K452" s="22"/>
    </row>
    <row r="453" spans="1:11" s="17" customFormat="1" x14ac:dyDescent="0.25">
      <c r="A453" s="5"/>
      <c r="B453" s="5"/>
      <c r="C453" s="5"/>
      <c r="D453" s="5"/>
      <c r="E453" s="5"/>
      <c r="F453" s="5"/>
      <c r="G453" s="5"/>
      <c r="H453" s="5"/>
      <c r="I453" s="22"/>
      <c r="J453" s="22"/>
      <c r="K453" s="22"/>
    </row>
    <row r="454" spans="1:11" s="17" customFormat="1" x14ac:dyDescent="0.25">
      <c r="A454" s="5"/>
      <c r="B454" s="5"/>
      <c r="C454" s="5"/>
      <c r="D454" s="5"/>
      <c r="E454" s="5"/>
      <c r="F454" s="5"/>
      <c r="G454" s="5"/>
      <c r="H454" s="5"/>
      <c r="I454" s="22"/>
      <c r="J454" s="22"/>
      <c r="K454" s="22"/>
    </row>
    <row r="455" spans="1:11" s="17" customFormat="1" x14ac:dyDescent="0.25">
      <c r="A455" s="5"/>
      <c r="B455" s="5"/>
      <c r="C455" s="5"/>
      <c r="D455" s="5"/>
      <c r="E455" s="5"/>
      <c r="F455" s="5"/>
      <c r="G455" s="5"/>
      <c r="H455" s="5"/>
      <c r="I455" s="22"/>
      <c r="J455" s="22"/>
      <c r="K455" s="22"/>
    </row>
    <row r="456" spans="1:11" s="17" customFormat="1" x14ac:dyDescent="0.25">
      <c r="A456" s="5"/>
      <c r="B456" s="5"/>
      <c r="C456" s="5"/>
      <c r="D456" s="5"/>
      <c r="E456" s="5"/>
      <c r="F456" s="5"/>
      <c r="G456" s="5"/>
      <c r="H456" s="5"/>
      <c r="I456" s="22"/>
      <c r="J456" s="22"/>
      <c r="K456" s="22"/>
    </row>
    <row r="457" spans="1:11" s="17" customFormat="1" x14ac:dyDescent="0.25">
      <c r="A457" s="5"/>
      <c r="B457" s="5"/>
      <c r="C457" s="5"/>
      <c r="D457" s="5"/>
      <c r="E457" s="5"/>
      <c r="F457" s="5"/>
      <c r="G457" s="5"/>
      <c r="H457" s="5"/>
      <c r="I457" s="22"/>
      <c r="J457" s="22"/>
      <c r="K457" s="22"/>
    </row>
    <row r="458" spans="1:11" s="17" customFormat="1" x14ac:dyDescent="0.25">
      <c r="A458" s="5"/>
      <c r="B458" s="5"/>
      <c r="C458" s="5"/>
      <c r="D458" s="5"/>
      <c r="E458" s="5"/>
      <c r="F458" s="5"/>
      <c r="G458" s="5"/>
      <c r="H458" s="5"/>
      <c r="I458" s="22"/>
      <c r="J458" s="22"/>
      <c r="K458" s="22"/>
    </row>
    <row r="459" spans="1:11" s="17" customFormat="1" x14ac:dyDescent="0.25">
      <c r="A459" s="5"/>
      <c r="B459" s="5"/>
      <c r="C459" s="5"/>
      <c r="D459" s="5"/>
      <c r="E459" s="5"/>
      <c r="F459" s="5"/>
      <c r="G459" s="5"/>
      <c r="H459" s="5"/>
      <c r="I459" s="22"/>
      <c r="J459" s="22"/>
      <c r="K459" s="22"/>
    </row>
    <row r="460" spans="1:11" s="17" customFormat="1" x14ac:dyDescent="0.25">
      <c r="A460" s="5"/>
      <c r="B460" s="5"/>
      <c r="C460" s="5"/>
      <c r="D460" s="5"/>
      <c r="E460" s="5"/>
      <c r="F460" s="5"/>
      <c r="G460" s="5"/>
      <c r="H460" s="5"/>
      <c r="I460" s="22"/>
      <c r="J460" s="22"/>
      <c r="K460" s="22"/>
    </row>
    <row r="461" spans="1:11" s="17" customFormat="1" x14ac:dyDescent="0.25">
      <c r="A461" s="5"/>
      <c r="B461" s="5"/>
      <c r="C461" s="5"/>
      <c r="D461" s="5"/>
      <c r="E461" s="5"/>
      <c r="F461" s="5"/>
      <c r="G461" s="5"/>
      <c r="H461" s="5"/>
      <c r="I461" s="22"/>
      <c r="J461" s="22"/>
      <c r="K461" s="22"/>
    </row>
    <row r="462" spans="1:11" s="17" customFormat="1" x14ac:dyDescent="0.25">
      <c r="A462" s="5"/>
      <c r="B462" s="5"/>
      <c r="C462" s="5"/>
      <c r="D462" s="5"/>
      <c r="E462" s="5"/>
      <c r="F462" s="5"/>
      <c r="G462" s="5"/>
      <c r="H462" s="5"/>
      <c r="I462" s="22"/>
      <c r="J462" s="22"/>
      <c r="K462" s="22"/>
    </row>
    <row r="463" spans="1:11" s="17" customFormat="1" x14ac:dyDescent="0.25">
      <c r="A463" s="5"/>
      <c r="B463" s="5"/>
      <c r="C463" s="5"/>
      <c r="D463" s="5"/>
      <c r="E463" s="5"/>
      <c r="F463" s="5"/>
      <c r="G463" s="5"/>
      <c r="H463" s="5"/>
      <c r="I463" s="22"/>
      <c r="J463" s="22"/>
      <c r="K463" s="22"/>
    </row>
    <row r="464" spans="1:11" s="17" customFormat="1" x14ac:dyDescent="0.25">
      <c r="A464" s="5"/>
      <c r="B464" s="5"/>
      <c r="C464" s="5"/>
      <c r="D464" s="5"/>
      <c r="E464" s="5"/>
      <c r="F464" s="5"/>
      <c r="G464" s="5"/>
      <c r="H464" s="5"/>
      <c r="I464" s="22"/>
      <c r="J464" s="22"/>
      <c r="K464" s="22"/>
    </row>
    <row r="465" spans="1:11" s="17" customFormat="1" x14ac:dyDescent="0.25">
      <c r="A465" s="5"/>
      <c r="B465" s="5"/>
      <c r="C465" s="5"/>
      <c r="D465" s="5"/>
      <c r="E465" s="5"/>
      <c r="F465" s="5"/>
      <c r="G465" s="5"/>
      <c r="H465" s="5"/>
      <c r="I465" s="22"/>
      <c r="J465" s="22"/>
      <c r="K465" s="22"/>
    </row>
    <row r="466" spans="1:11" s="17" customFormat="1" x14ac:dyDescent="0.25">
      <c r="A466" s="5"/>
      <c r="B466" s="5"/>
      <c r="C466" s="5"/>
      <c r="D466" s="5"/>
      <c r="E466" s="5"/>
      <c r="F466" s="5"/>
      <c r="G466" s="5"/>
      <c r="H466" s="5"/>
      <c r="I466" s="22"/>
      <c r="J466" s="22"/>
      <c r="K466" s="22"/>
    </row>
    <row r="467" spans="1:11" s="17" customFormat="1" x14ac:dyDescent="0.25">
      <c r="A467" s="5"/>
      <c r="B467" s="5"/>
      <c r="C467" s="5"/>
      <c r="D467" s="5"/>
      <c r="E467" s="5"/>
      <c r="F467" s="5"/>
      <c r="G467" s="5"/>
      <c r="H467" s="5"/>
      <c r="I467" s="22"/>
      <c r="J467" s="22"/>
      <c r="K467" s="22"/>
    </row>
    <row r="468" spans="1:11" s="17" customFormat="1" x14ac:dyDescent="0.25">
      <c r="A468" s="5"/>
      <c r="B468" s="5"/>
      <c r="C468" s="5"/>
      <c r="D468" s="5"/>
      <c r="E468" s="5"/>
      <c r="F468" s="5"/>
      <c r="G468" s="5"/>
      <c r="H468" s="5"/>
      <c r="I468" s="22"/>
      <c r="J468" s="22"/>
      <c r="K468" s="22"/>
    </row>
    <row r="469" spans="1:11" s="17" customFormat="1" x14ac:dyDescent="0.25">
      <c r="A469" s="5"/>
      <c r="B469" s="5"/>
      <c r="C469" s="5"/>
      <c r="D469" s="5"/>
      <c r="E469" s="5"/>
      <c r="F469" s="5"/>
      <c r="G469" s="5"/>
      <c r="H469" s="5"/>
      <c r="I469" s="22"/>
      <c r="J469" s="22"/>
      <c r="K469" s="22"/>
    </row>
    <row r="470" spans="1:11" s="17" customFormat="1" x14ac:dyDescent="0.25">
      <c r="A470" s="5"/>
      <c r="B470" s="5"/>
      <c r="C470" s="5"/>
      <c r="D470" s="5"/>
      <c r="E470" s="5"/>
      <c r="F470" s="5"/>
      <c r="G470" s="5"/>
      <c r="H470" s="5"/>
      <c r="I470" s="22"/>
      <c r="J470" s="22"/>
      <c r="K470" s="22"/>
    </row>
    <row r="471" spans="1:11" s="17" customFormat="1" x14ac:dyDescent="0.25">
      <c r="A471" s="5"/>
      <c r="B471" s="5"/>
      <c r="C471" s="5"/>
      <c r="D471" s="5"/>
      <c r="E471" s="5"/>
      <c r="F471" s="5"/>
      <c r="G471" s="5"/>
      <c r="H471" s="5"/>
      <c r="I471" s="22"/>
      <c r="J471" s="22"/>
      <c r="K471" s="22"/>
    </row>
    <row r="472" spans="1:11" s="17" customFormat="1" x14ac:dyDescent="0.25">
      <c r="A472" s="5"/>
      <c r="B472" s="5"/>
      <c r="C472" s="5"/>
      <c r="D472" s="5"/>
      <c r="E472" s="5"/>
      <c r="F472" s="5"/>
      <c r="G472" s="5"/>
      <c r="H472" s="5"/>
      <c r="I472" s="22"/>
      <c r="J472" s="22"/>
      <c r="K472" s="22"/>
    </row>
    <row r="473" spans="1:11" s="17" customFormat="1" x14ac:dyDescent="0.25">
      <c r="A473" s="5"/>
      <c r="B473" s="5"/>
      <c r="C473" s="5"/>
      <c r="D473" s="5"/>
      <c r="E473" s="5"/>
      <c r="F473" s="5"/>
      <c r="G473" s="5"/>
      <c r="H473" s="5"/>
      <c r="I473" s="22"/>
      <c r="J473" s="22"/>
      <c r="K473" s="22"/>
    </row>
    <row r="474" spans="1:11" s="17" customFormat="1" x14ac:dyDescent="0.25">
      <c r="A474" s="5"/>
      <c r="B474" s="5"/>
      <c r="C474" s="5"/>
      <c r="D474" s="5"/>
      <c r="E474" s="5"/>
      <c r="F474" s="5"/>
      <c r="G474" s="5"/>
      <c r="H474" s="5"/>
      <c r="I474" s="22"/>
      <c r="J474" s="22"/>
      <c r="K474" s="22"/>
    </row>
    <row r="475" spans="1:11" s="17" customFormat="1" x14ac:dyDescent="0.25">
      <c r="A475" s="5"/>
      <c r="B475" s="5"/>
      <c r="C475" s="5"/>
      <c r="D475" s="5"/>
      <c r="E475" s="5"/>
      <c r="F475" s="5"/>
      <c r="G475" s="5"/>
      <c r="H475" s="5"/>
      <c r="I475" s="22"/>
      <c r="J475" s="22"/>
      <c r="K475" s="22"/>
    </row>
    <row r="476" spans="1:11" s="17" customFormat="1" x14ac:dyDescent="0.25">
      <c r="A476" s="5"/>
      <c r="B476" s="5"/>
      <c r="C476" s="5"/>
      <c r="D476" s="5"/>
      <c r="E476" s="5"/>
      <c r="F476" s="5"/>
      <c r="G476" s="5"/>
      <c r="H476" s="5"/>
      <c r="I476" s="22"/>
      <c r="J476" s="22"/>
      <c r="K476" s="22"/>
    </row>
    <row r="477" spans="1:11" s="17" customFormat="1" x14ac:dyDescent="0.25">
      <c r="A477" s="5"/>
      <c r="B477" s="5"/>
      <c r="C477" s="5"/>
      <c r="D477" s="5"/>
      <c r="E477" s="5"/>
      <c r="F477" s="5"/>
      <c r="G477" s="5"/>
      <c r="H477" s="5"/>
      <c r="I477" s="22"/>
      <c r="J477" s="22"/>
      <c r="K477" s="22"/>
    </row>
    <row r="478" spans="1:11" s="17" customFormat="1" x14ac:dyDescent="0.25">
      <c r="A478" s="5"/>
      <c r="B478" s="5"/>
      <c r="C478" s="5"/>
      <c r="D478" s="5"/>
      <c r="E478" s="5"/>
      <c r="F478" s="5"/>
      <c r="G478" s="5"/>
      <c r="H478" s="5"/>
      <c r="I478" s="22"/>
      <c r="J478" s="22"/>
      <c r="K478" s="22"/>
    </row>
    <row r="479" spans="1:11" s="17" customFormat="1" x14ac:dyDescent="0.25">
      <c r="A479" s="5"/>
      <c r="B479" s="5"/>
      <c r="C479" s="5"/>
      <c r="D479" s="5"/>
      <c r="E479" s="5"/>
      <c r="F479" s="5"/>
      <c r="G479" s="5"/>
      <c r="H479" s="5"/>
      <c r="I479" s="22"/>
      <c r="J479" s="22"/>
      <c r="K479" s="22"/>
    </row>
    <row r="480" spans="1:11" s="17" customFormat="1" x14ac:dyDescent="0.25">
      <c r="A480" s="5"/>
      <c r="B480" s="5"/>
      <c r="C480" s="5"/>
      <c r="D480" s="5"/>
      <c r="E480" s="5"/>
      <c r="F480" s="5"/>
      <c r="G480" s="5"/>
      <c r="H480" s="5"/>
      <c r="I480" s="22"/>
      <c r="J480" s="22"/>
      <c r="K480" s="22"/>
    </row>
    <row r="481" spans="1:11" s="17" customFormat="1" x14ac:dyDescent="0.25">
      <c r="A481" s="5"/>
      <c r="B481" s="5"/>
      <c r="C481" s="5"/>
      <c r="D481" s="5"/>
      <c r="E481" s="5"/>
      <c r="F481" s="5"/>
      <c r="G481" s="5"/>
      <c r="H481" s="5"/>
      <c r="I481" s="22"/>
      <c r="J481" s="22"/>
      <c r="K481" s="22"/>
    </row>
    <row r="482" spans="1:11" s="17" customFormat="1" x14ac:dyDescent="0.25">
      <c r="A482" s="5"/>
      <c r="B482" s="5"/>
      <c r="C482" s="5"/>
      <c r="D482" s="5"/>
      <c r="E482" s="5"/>
      <c r="F482" s="5"/>
      <c r="G482" s="5"/>
      <c r="H482" s="5"/>
      <c r="I482" s="22"/>
      <c r="J482" s="22"/>
      <c r="K482" s="22"/>
    </row>
    <row r="483" spans="1:11" s="17" customFormat="1" x14ac:dyDescent="0.25">
      <c r="A483" s="5"/>
      <c r="B483" s="5"/>
      <c r="C483" s="5"/>
      <c r="D483" s="5"/>
      <c r="E483" s="5"/>
      <c r="F483" s="5"/>
      <c r="G483" s="5"/>
      <c r="H483" s="5"/>
      <c r="I483" s="22"/>
      <c r="J483" s="22"/>
      <c r="K483" s="22"/>
    </row>
    <row r="484" spans="1:11" s="17" customFormat="1" x14ac:dyDescent="0.25">
      <c r="A484" s="5"/>
      <c r="B484" s="5"/>
      <c r="C484" s="5"/>
      <c r="D484" s="5"/>
      <c r="E484" s="5"/>
      <c r="F484" s="5"/>
      <c r="G484" s="5"/>
      <c r="H484" s="5"/>
      <c r="I484" s="22"/>
      <c r="J484" s="22"/>
      <c r="K484" s="22"/>
    </row>
    <row r="485" spans="1:11" s="17" customFormat="1" x14ac:dyDescent="0.25">
      <c r="A485" s="5"/>
      <c r="B485" s="5"/>
      <c r="C485" s="5"/>
      <c r="D485" s="5"/>
      <c r="E485" s="5"/>
      <c r="F485" s="5"/>
      <c r="G485" s="5"/>
      <c r="H485" s="5"/>
      <c r="I485" s="22"/>
      <c r="J485" s="22"/>
      <c r="K485" s="22"/>
    </row>
    <row r="486" spans="1:11" s="17" customFormat="1" x14ac:dyDescent="0.25">
      <c r="A486" s="5"/>
      <c r="B486" s="5"/>
      <c r="C486" s="5"/>
      <c r="D486" s="5"/>
      <c r="E486" s="5"/>
      <c r="F486" s="5"/>
      <c r="G486" s="5"/>
      <c r="H486" s="5"/>
      <c r="I486" s="22"/>
      <c r="J486" s="22"/>
      <c r="K486" s="22"/>
    </row>
    <row r="487" spans="1:11" s="17" customFormat="1" x14ac:dyDescent="0.25">
      <c r="A487" s="5"/>
      <c r="B487" s="5"/>
      <c r="C487" s="5"/>
      <c r="D487" s="5"/>
      <c r="E487" s="5"/>
      <c r="F487" s="5"/>
      <c r="G487" s="5"/>
      <c r="H487" s="5"/>
      <c r="I487" s="22"/>
      <c r="J487" s="22"/>
      <c r="K487" s="22"/>
    </row>
    <row r="488" spans="1:11" s="17" customFormat="1" x14ac:dyDescent="0.25">
      <c r="A488" s="5"/>
      <c r="B488" s="5"/>
      <c r="C488" s="5"/>
      <c r="D488" s="5"/>
      <c r="E488" s="5"/>
      <c r="F488" s="5"/>
      <c r="G488" s="5"/>
      <c r="H488" s="5"/>
      <c r="I488" s="22"/>
      <c r="J488" s="22"/>
      <c r="K488" s="22"/>
    </row>
    <row r="489" spans="1:11" s="17" customFormat="1" x14ac:dyDescent="0.25">
      <c r="A489" s="5"/>
      <c r="B489" s="5"/>
      <c r="C489" s="5"/>
      <c r="D489" s="5"/>
      <c r="E489" s="5"/>
      <c r="F489" s="5"/>
      <c r="G489" s="5"/>
      <c r="H489" s="5"/>
      <c r="I489" s="22"/>
      <c r="J489" s="22"/>
      <c r="K489" s="22"/>
    </row>
    <row r="490" spans="1:11" s="17" customFormat="1" x14ac:dyDescent="0.25">
      <c r="A490" s="5"/>
      <c r="B490" s="5"/>
      <c r="C490" s="5"/>
      <c r="D490" s="5"/>
      <c r="E490" s="5"/>
      <c r="F490" s="5"/>
      <c r="G490" s="5"/>
      <c r="H490" s="5"/>
      <c r="I490" s="22"/>
      <c r="J490" s="22"/>
      <c r="K490" s="22"/>
    </row>
    <row r="491" spans="1:11" s="17" customFormat="1" x14ac:dyDescent="0.25">
      <c r="A491" s="5"/>
      <c r="B491" s="5"/>
      <c r="C491" s="5"/>
      <c r="D491" s="5"/>
      <c r="E491" s="5"/>
      <c r="F491" s="5"/>
      <c r="G491" s="5"/>
      <c r="H491" s="5"/>
      <c r="I491" s="22"/>
      <c r="J491" s="22"/>
      <c r="K491" s="22"/>
    </row>
    <row r="492" spans="1:11" s="17" customFormat="1" x14ac:dyDescent="0.25">
      <c r="A492" s="5"/>
      <c r="B492" s="5"/>
      <c r="C492" s="5"/>
      <c r="D492" s="5"/>
      <c r="E492" s="5"/>
      <c r="F492" s="5"/>
      <c r="G492" s="5"/>
      <c r="H492" s="5"/>
      <c r="I492" s="22"/>
      <c r="J492" s="22"/>
      <c r="K492" s="22"/>
    </row>
    <row r="493" spans="1:11" s="17" customFormat="1" x14ac:dyDescent="0.25">
      <c r="A493" s="5"/>
      <c r="B493" s="5"/>
      <c r="C493" s="5"/>
      <c r="D493" s="5"/>
      <c r="E493" s="5"/>
      <c r="F493" s="5"/>
      <c r="G493" s="5"/>
      <c r="H493" s="5"/>
      <c r="I493" s="22"/>
      <c r="J493" s="22"/>
      <c r="K493" s="22"/>
    </row>
    <row r="494" spans="1:11" s="17" customFormat="1" x14ac:dyDescent="0.25">
      <c r="A494" s="5"/>
      <c r="B494" s="5"/>
      <c r="C494" s="5"/>
      <c r="D494" s="5"/>
      <c r="E494" s="5"/>
      <c r="F494" s="5"/>
      <c r="G494" s="5"/>
      <c r="H494" s="5"/>
      <c r="I494" s="22"/>
      <c r="J494" s="22"/>
      <c r="K494" s="22"/>
    </row>
    <row r="495" spans="1:11" s="17" customFormat="1" x14ac:dyDescent="0.25">
      <c r="A495" s="5"/>
      <c r="B495" s="5"/>
      <c r="C495" s="5"/>
      <c r="D495" s="5"/>
      <c r="E495" s="5"/>
      <c r="F495" s="5"/>
      <c r="G495" s="5"/>
      <c r="H495" s="5"/>
      <c r="I495" s="22"/>
      <c r="J495" s="22"/>
      <c r="K495" s="22"/>
    </row>
    <row r="496" spans="1:11" s="17" customFormat="1" x14ac:dyDescent="0.25">
      <c r="A496" s="5"/>
      <c r="B496" s="5"/>
      <c r="C496" s="5"/>
      <c r="D496" s="5"/>
      <c r="E496" s="5"/>
      <c r="F496" s="5"/>
      <c r="G496" s="5"/>
      <c r="H496" s="5"/>
      <c r="I496" s="22"/>
      <c r="J496" s="22"/>
      <c r="K496" s="22"/>
    </row>
    <row r="497" spans="1:11" s="17" customFormat="1" x14ac:dyDescent="0.25">
      <c r="A497" s="5"/>
      <c r="B497" s="5"/>
      <c r="C497" s="5"/>
      <c r="D497" s="5"/>
      <c r="E497" s="5"/>
      <c r="F497" s="5"/>
      <c r="G497" s="5"/>
      <c r="H497" s="5"/>
      <c r="I497" s="22"/>
      <c r="J497" s="22"/>
      <c r="K497" s="22"/>
    </row>
    <row r="498" spans="1:11" s="17" customFormat="1" x14ac:dyDescent="0.25">
      <c r="A498" s="5"/>
      <c r="B498" s="5"/>
      <c r="C498" s="5"/>
      <c r="D498" s="5"/>
      <c r="E498" s="5"/>
      <c r="F498" s="5"/>
      <c r="G498" s="5"/>
      <c r="H498" s="5"/>
      <c r="I498" s="22"/>
      <c r="J498" s="22"/>
      <c r="K498" s="22"/>
    </row>
    <row r="499" spans="1:11" s="17" customFormat="1" x14ac:dyDescent="0.25">
      <c r="A499" s="5"/>
      <c r="B499" s="5"/>
      <c r="C499" s="5"/>
      <c r="D499" s="5"/>
      <c r="E499" s="5"/>
      <c r="F499" s="5"/>
      <c r="G499" s="5"/>
      <c r="H499" s="5"/>
      <c r="I499" s="22"/>
      <c r="J499" s="22"/>
      <c r="K499" s="22"/>
    </row>
    <row r="500" spans="1:11" s="17" customFormat="1" x14ac:dyDescent="0.25">
      <c r="A500" s="5"/>
      <c r="B500" s="5"/>
      <c r="C500" s="5"/>
      <c r="D500" s="5"/>
      <c r="E500" s="5"/>
      <c r="F500" s="5"/>
      <c r="G500" s="5"/>
      <c r="H500" s="5"/>
      <c r="I500" s="22"/>
      <c r="J500" s="22"/>
      <c r="K500" s="22"/>
    </row>
    <row r="501" spans="1:11" s="17" customFormat="1" x14ac:dyDescent="0.25">
      <c r="A501" s="5"/>
      <c r="B501" s="5"/>
      <c r="C501" s="5"/>
      <c r="D501" s="5"/>
      <c r="E501" s="5"/>
      <c r="F501" s="5"/>
      <c r="G501" s="5"/>
      <c r="H501" s="5"/>
      <c r="I501" s="22"/>
      <c r="J501" s="22"/>
      <c r="K501" s="22"/>
    </row>
    <row r="502" spans="1:11" s="17" customFormat="1" x14ac:dyDescent="0.25">
      <c r="A502" s="5"/>
      <c r="B502" s="5"/>
      <c r="C502" s="5"/>
      <c r="D502" s="5"/>
      <c r="E502" s="5"/>
      <c r="F502" s="5"/>
      <c r="G502" s="5"/>
      <c r="H502" s="5"/>
      <c r="I502" s="22"/>
      <c r="J502" s="22"/>
      <c r="K502" s="22"/>
    </row>
    <row r="503" spans="1:11" s="17" customFormat="1" x14ac:dyDescent="0.25">
      <c r="A503" s="5"/>
      <c r="B503" s="5"/>
      <c r="C503" s="5"/>
      <c r="D503" s="5"/>
      <c r="E503" s="5"/>
      <c r="F503" s="5"/>
      <c r="G503" s="5"/>
      <c r="H503" s="5"/>
      <c r="I503" s="22"/>
      <c r="J503" s="22"/>
      <c r="K503" s="22"/>
    </row>
    <row r="504" spans="1:11" s="17" customFormat="1" x14ac:dyDescent="0.25">
      <c r="A504" s="5"/>
      <c r="B504" s="5"/>
      <c r="C504" s="5"/>
      <c r="D504" s="5"/>
      <c r="E504" s="5"/>
      <c r="F504" s="5"/>
      <c r="G504" s="5"/>
      <c r="H504" s="5"/>
      <c r="I504" s="22"/>
      <c r="J504" s="22"/>
      <c r="K504" s="22"/>
    </row>
    <row r="505" spans="1:11" s="17" customFormat="1" x14ac:dyDescent="0.25">
      <c r="A505" s="5"/>
      <c r="B505" s="5"/>
      <c r="C505" s="5"/>
      <c r="D505" s="5"/>
      <c r="E505" s="5"/>
      <c r="F505" s="5"/>
      <c r="G505" s="5"/>
      <c r="H505" s="5"/>
      <c r="I505" s="22"/>
      <c r="J505" s="22"/>
      <c r="K505" s="22"/>
    </row>
    <row r="506" spans="1:11" s="17" customFormat="1" x14ac:dyDescent="0.25">
      <c r="A506" s="5"/>
      <c r="B506" s="5"/>
      <c r="C506" s="5"/>
      <c r="D506" s="5"/>
      <c r="E506" s="5"/>
      <c r="F506" s="5"/>
      <c r="G506" s="5"/>
      <c r="H506" s="5"/>
      <c r="I506" s="22"/>
      <c r="J506" s="22"/>
      <c r="K506" s="22"/>
    </row>
    <row r="507" spans="1:11" s="17" customFormat="1" x14ac:dyDescent="0.25">
      <c r="A507" s="5"/>
      <c r="B507" s="5"/>
      <c r="C507" s="5"/>
      <c r="D507" s="5"/>
      <c r="E507" s="5"/>
      <c r="F507" s="5"/>
      <c r="G507" s="5"/>
      <c r="H507" s="5"/>
      <c r="I507" s="22"/>
      <c r="J507" s="22"/>
      <c r="K507" s="22"/>
    </row>
    <row r="508" spans="1:11" s="17" customFormat="1" x14ac:dyDescent="0.25">
      <c r="A508" s="5"/>
      <c r="B508" s="5"/>
      <c r="C508" s="5"/>
      <c r="D508" s="5"/>
      <c r="E508" s="5"/>
      <c r="F508" s="5"/>
      <c r="G508" s="5"/>
      <c r="H508" s="5"/>
      <c r="I508" s="22"/>
      <c r="J508" s="22"/>
      <c r="K508" s="22"/>
    </row>
    <row r="509" spans="1:11" s="17" customFormat="1" x14ac:dyDescent="0.25">
      <c r="A509" s="5"/>
      <c r="B509" s="5"/>
      <c r="C509" s="5"/>
      <c r="D509" s="5"/>
      <c r="E509" s="5"/>
      <c r="F509" s="5"/>
      <c r="G509" s="5"/>
      <c r="H509" s="5"/>
      <c r="I509" s="22"/>
      <c r="J509" s="22"/>
      <c r="K509" s="22"/>
    </row>
    <row r="510" spans="1:11" s="17" customFormat="1" x14ac:dyDescent="0.25">
      <c r="A510" s="5"/>
      <c r="B510" s="5"/>
      <c r="C510" s="5"/>
      <c r="D510" s="5"/>
      <c r="E510" s="5"/>
      <c r="F510" s="5"/>
      <c r="G510" s="5"/>
      <c r="H510" s="5"/>
      <c r="I510" s="22"/>
      <c r="J510" s="22"/>
      <c r="K510" s="22"/>
    </row>
    <row r="511" spans="1:11" s="17" customFormat="1" x14ac:dyDescent="0.25">
      <c r="A511" s="5"/>
      <c r="B511" s="5"/>
      <c r="C511" s="5"/>
      <c r="D511" s="5"/>
      <c r="E511" s="5"/>
      <c r="F511" s="5"/>
      <c r="G511" s="5"/>
      <c r="H511" s="5"/>
      <c r="I511" s="22"/>
      <c r="J511" s="22"/>
      <c r="K511" s="22"/>
    </row>
    <row r="512" spans="1:11" s="17" customFormat="1" x14ac:dyDescent="0.25">
      <c r="A512" s="5"/>
      <c r="B512" s="5"/>
      <c r="C512" s="5"/>
      <c r="D512" s="5"/>
      <c r="E512" s="5"/>
      <c r="F512" s="5"/>
      <c r="G512" s="5"/>
      <c r="H512" s="5"/>
      <c r="I512" s="22"/>
      <c r="J512" s="22"/>
      <c r="K512" s="22"/>
    </row>
    <row r="513" spans="1:11" s="17" customFormat="1" x14ac:dyDescent="0.25">
      <c r="A513" s="5"/>
      <c r="B513" s="5"/>
      <c r="C513" s="5"/>
      <c r="D513" s="5"/>
      <c r="E513" s="5"/>
      <c r="F513" s="5"/>
      <c r="G513" s="5"/>
      <c r="H513" s="5"/>
      <c r="I513" s="22"/>
      <c r="J513" s="22"/>
      <c r="K513" s="22"/>
    </row>
    <row r="514" spans="1:11" s="17" customFormat="1" x14ac:dyDescent="0.25">
      <c r="A514" s="5"/>
      <c r="B514" s="5"/>
      <c r="C514" s="5"/>
      <c r="D514" s="5"/>
      <c r="E514" s="5"/>
      <c r="F514" s="5"/>
      <c r="G514" s="5"/>
      <c r="H514" s="5"/>
      <c r="I514" s="22"/>
      <c r="J514" s="22"/>
      <c r="K514" s="22"/>
    </row>
    <row r="515" spans="1:11" s="17" customFormat="1" x14ac:dyDescent="0.25">
      <c r="A515" s="5"/>
      <c r="B515" s="5"/>
      <c r="C515" s="5"/>
      <c r="D515" s="5"/>
      <c r="E515" s="5"/>
      <c r="F515" s="5"/>
      <c r="G515" s="5"/>
      <c r="H515" s="5"/>
      <c r="I515" s="22"/>
      <c r="J515" s="22"/>
      <c r="K515" s="22"/>
    </row>
    <row r="516" spans="1:11" s="17" customFormat="1" x14ac:dyDescent="0.25">
      <c r="A516" s="5"/>
      <c r="B516" s="5"/>
      <c r="C516" s="5"/>
      <c r="D516" s="5"/>
      <c r="E516" s="5"/>
      <c r="F516" s="5"/>
      <c r="G516" s="5"/>
      <c r="H516" s="5"/>
      <c r="I516" s="22"/>
      <c r="J516" s="22"/>
      <c r="K516" s="22"/>
    </row>
    <row r="517" spans="1:11" s="17" customFormat="1" x14ac:dyDescent="0.25">
      <c r="A517" s="5"/>
      <c r="B517" s="5"/>
      <c r="C517" s="5"/>
      <c r="D517" s="5"/>
      <c r="E517" s="5"/>
      <c r="F517" s="5"/>
      <c r="G517" s="5"/>
      <c r="H517" s="5"/>
      <c r="I517" s="22"/>
      <c r="J517" s="22"/>
      <c r="K517" s="22"/>
    </row>
    <row r="518" spans="1:11" s="17" customFormat="1" x14ac:dyDescent="0.25">
      <c r="A518" s="5"/>
      <c r="B518" s="5"/>
      <c r="C518" s="5"/>
      <c r="D518" s="5"/>
      <c r="E518" s="5"/>
      <c r="F518" s="5"/>
      <c r="G518" s="5"/>
      <c r="H518" s="5"/>
      <c r="I518" s="22"/>
      <c r="J518" s="22"/>
      <c r="K518" s="22"/>
    </row>
    <row r="519" spans="1:11" s="17" customFormat="1" x14ac:dyDescent="0.25">
      <c r="A519" s="5"/>
      <c r="B519" s="5"/>
      <c r="C519" s="5"/>
      <c r="D519" s="5"/>
      <c r="E519" s="5"/>
      <c r="F519" s="5"/>
      <c r="G519" s="5"/>
      <c r="H519" s="5"/>
      <c r="I519" s="22"/>
      <c r="J519" s="22"/>
      <c r="K519" s="22"/>
    </row>
    <row r="520" spans="1:11" s="17" customFormat="1" x14ac:dyDescent="0.25">
      <c r="A520" s="5"/>
      <c r="B520" s="5"/>
      <c r="C520" s="5"/>
      <c r="D520" s="5"/>
      <c r="E520" s="5"/>
      <c r="F520" s="5"/>
      <c r="G520" s="5"/>
      <c r="H520" s="5"/>
      <c r="I520" s="22"/>
      <c r="J520" s="22"/>
      <c r="K520" s="22"/>
    </row>
    <row r="521" spans="1:11" s="17" customFormat="1" x14ac:dyDescent="0.25">
      <c r="A521" s="5"/>
      <c r="B521" s="5"/>
      <c r="C521" s="5"/>
      <c r="D521" s="5"/>
      <c r="E521" s="5"/>
      <c r="F521" s="5"/>
      <c r="G521" s="5"/>
      <c r="H521" s="5"/>
      <c r="I521" s="22"/>
      <c r="J521" s="22"/>
      <c r="K521" s="22"/>
    </row>
    <row r="522" spans="1:11" s="17" customFormat="1" x14ac:dyDescent="0.25">
      <c r="A522" s="5"/>
      <c r="B522" s="5"/>
      <c r="C522" s="5"/>
      <c r="D522" s="5"/>
      <c r="E522" s="5"/>
      <c r="F522" s="5"/>
      <c r="G522" s="5"/>
      <c r="H522" s="5"/>
      <c r="I522" s="22"/>
      <c r="J522" s="22"/>
      <c r="K522" s="22"/>
    </row>
    <row r="523" spans="1:11" s="17" customFormat="1" x14ac:dyDescent="0.25">
      <c r="A523" s="5"/>
      <c r="B523" s="5"/>
      <c r="C523" s="5"/>
      <c r="D523" s="5"/>
      <c r="E523" s="5"/>
      <c r="F523" s="5"/>
      <c r="G523" s="5"/>
      <c r="H523" s="5"/>
      <c r="I523" s="22"/>
      <c r="J523" s="22"/>
      <c r="K523" s="22"/>
    </row>
    <row r="524" spans="1:11" s="17" customFormat="1" x14ac:dyDescent="0.25">
      <c r="A524" s="5"/>
      <c r="B524" s="5"/>
      <c r="C524" s="5"/>
      <c r="D524" s="5"/>
      <c r="E524" s="5"/>
      <c r="F524" s="5"/>
      <c r="G524" s="5"/>
      <c r="H524" s="5"/>
      <c r="I524" s="22"/>
      <c r="J524" s="22"/>
      <c r="K524" s="22"/>
    </row>
    <row r="525" spans="1:11" s="17" customFormat="1" x14ac:dyDescent="0.25">
      <c r="A525" s="5"/>
      <c r="B525" s="5"/>
      <c r="C525" s="5"/>
      <c r="D525" s="5"/>
      <c r="E525" s="5"/>
      <c r="F525" s="5"/>
      <c r="G525" s="5"/>
      <c r="H525" s="5"/>
      <c r="I525" s="22"/>
      <c r="J525" s="22"/>
      <c r="K525" s="22"/>
    </row>
    <row r="526" spans="1:11" s="17" customFormat="1" x14ac:dyDescent="0.25">
      <c r="A526" s="5"/>
      <c r="B526" s="5"/>
      <c r="C526" s="5"/>
      <c r="D526" s="5"/>
      <c r="E526" s="5"/>
      <c r="F526" s="5"/>
      <c r="G526" s="5"/>
      <c r="H526" s="5"/>
      <c r="I526" s="22"/>
      <c r="J526" s="22"/>
      <c r="K526" s="22"/>
    </row>
    <row r="527" spans="1:11" s="17" customFormat="1" x14ac:dyDescent="0.25">
      <c r="A527" s="5"/>
      <c r="B527" s="5"/>
      <c r="C527" s="5"/>
      <c r="D527" s="5"/>
      <c r="E527" s="5"/>
      <c r="F527" s="5"/>
      <c r="G527" s="5"/>
      <c r="H527" s="5"/>
      <c r="I527" s="22"/>
      <c r="J527" s="22"/>
      <c r="K527" s="22"/>
    </row>
    <row r="528" spans="1:11" s="17" customFormat="1" x14ac:dyDescent="0.25">
      <c r="A528" s="5"/>
      <c r="B528" s="5"/>
      <c r="C528" s="5"/>
      <c r="D528" s="5"/>
      <c r="E528" s="5"/>
      <c r="F528" s="5"/>
      <c r="G528" s="5"/>
      <c r="H528" s="5"/>
      <c r="I528" s="22"/>
      <c r="J528" s="22"/>
      <c r="K528" s="22"/>
    </row>
    <row r="529" spans="1:11" s="17" customFormat="1" x14ac:dyDescent="0.25">
      <c r="A529" s="5"/>
      <c r="B529" s="5"/>
      <c r="C529" s="5"/>
      <c r="D529" s="5"/>
      <c r="E529" s="5"/>
      <c r="F529" s="5"/>
      <c r="G529" s="5"/>
      <c r="H529" s="5"/>
      <c r="I529" s="22"/>
      <c r="J529" s="22"/>
      <c r="K529" s="22"/>
    </row>
    <row r="530" spans="1:11" s="17" customFormat="1" x14ac:dyDescent="0.25">
      <c r="A530" s="5"/>
      <c r="B530" s="5"/>
      <c r="C530" s="5"/>
      <c r="D530" s="5"/>
      <c r="E530" s="5"/>
      <c r="F530" s="5"/>
      <c r="G530" s="5"/>
      <c r="H530" s="5"/>
      <c r="I530" s="22"/>
      <c r="J530" s="22"/>
      <c r="K530" s="22"/>
    </row>
    <row r="531" spans="1:11" s="17" customFormat="1" x14ac:dyDescent="0.25">
      <c r="A531" s="5"/>
      <c r="B531" s="5"/>
      <c r="C531" s="5"/>
      <c r="D531" s="5"/>
      <c r="E531" s="5"/>
      <c r="F531" s="5"/>
      <c r="G531" s="5"/>
      <c r="H531" s="5"/>
      <c r="I531" s="22"/>
      <c r="J531" s="22"/>
      <c r="K531" s="22"/>
    </row>
    <row r="532" spans="1:11" s="17" customFormat="1" x14ac:dyDescent="0.25">
      <c r="A532" s="5"/>
      <c r="B532" s="5"/>
      <c r="C532" s="5"/>
      <c r="D532" s="5"/>
      <c r="E532" s="5"/>
      <c r="F532" s="5"/>
      <c r="G532" s="5"/>
      <c r="H532" s="5"/>
      <c r="I532" s="22"/>
      <c r="J532" s="22"/>
      <c r="K532" s="22"/>
    </row>
    <row r="533" spans="1:11" s="17" customFormat="1" x14ac:dyDescent="0.25">
      <c r="A533" s="5"/>
      <c r="B533" s="5"/>
      <c r="C533" s="5"/>
      <c r="D533" s="5"/>
      <c r="E533" s="5"/>
      <c r="F533" s="5"/>
      <c r="G533" s="5"/>
      <c r="H533" s="5"/>
      <c r="I533" s="22"/>
      <c r="J533" s="22"/>
      <c r="K533" s="22"/>
    </row>
    <row r="534" spans="1:11" s="17" customFormat="1" x14ac:dyDescent="0.25">
      <c r="A534" s="5"/>
      <c r="B534" s="5"/>
      <c r="C534" s="5"/>
      <c r="D534" s="5"/>
      <c r="E534" s="5"/>
      <c r="F534" s="5"/>
      <c r="G534" s="5"/>
      <c r="H534" s="5"/>
      <c r="I534" s="22"/>
      <c r="J534" s="22"/>
      <c r="K534" s="22"/>
    </row>
    <row r="535" spans="1:11" s="17" customFormat="1" x14ac:dyDescent="0.25">
      <c r="A535" s="5"/>
      <c r="B535" s="5"/>
      <c r="C535" s="5"/>
      <c r="D535" s="5"/>
      <c r="E535" s="5"/>
      <c r="F535" s="5"/>
      <c r="G535" s="5"/>
      <c r="H535" s="5"/>
      <c r="I535" s="22"/>
      <c r="J535" s="22"/>
      <c r="K535" s="22"/>
    </row>
    <row r="536" spans="1:11" s="17" customFormat="1" x14ac:dyDescent="0.25">
      <c r="A536" s="5"/>
      <c r="B536" s="5"/>
      <c r="C536" s="5"/>
      <c r="D536" s="5"/>
      <c r="E536" s="5"/>
      <c r="F536" s="5"/>
      <c r="G536" s="5"/>
      <c r="H536" s="5"/>
      <c r="I536" s="22"/>
      <c r="J536" s="22"/>
      <c r="K536" s="22"/>
    </row>
    <row r="537" spans="1:11" s="17" customFormat="1" x14ac:dyDescent="0.25">
      <c r="A537" s="5"/>
      <c r="B537" s="5"/>
      <c r="C537" s="5"/>
      <c r="D537" s="5"/>
      <c r="E537" s="5"/>
      <c r="F537" s="5"/>
      <c r="G537" s="5"/>
      <c r="H537" s="5"/>
      <c r="I537" s="22"/>
      <c r="J537" s="22"/>
      <c r="K537" s="22"/>
    </row>
    <row r="538" spans="1:11" s="17" customFormat="1" x14ac:dyDescent="0.25">
      <c r="A538" s="5"/>
      <c r="B538" s="5"/>
      <c r="C538" s="5"/>
      <c r="D538" s="5"/>
      <c r="E538" s="5"/>
      <c r="F538" s="5"/>
      <c r="G538" s="5"/>
      <c r="H538" s="5"/>
      <c r="I538" s="22"/>
      <c r="J538" s="22"/>
      <c r="K538" s="22"/>
    </row>
    <row r="539" spans="1:11" s="17" customFormat="1" x14ac:dyDescent="0.25">
      <c r="A539" s="5"/>
      <c r="B539" s="5"/>
      <c r="C539" s="5"/>
      <c r="D539" s="5"/>
      <c r="E539" s="5"/>
      <c r="F539" s="5"/>
      <c r="G539" s="5"/>
      <c r="H539" s="5"/>
      <c r="I539" s="22"/>
      <c r="J539" s="22"/>
      <c r="K539" s="22"/>
    </row>
    <row r="540" spans="1:11" s="17" customFormat="1" x14ac:dyDescent="0.25">
      <c r="A540" s="5"/>
      <c r="B540" s="5"/>
      <c r="C540" s="5"/>
      <c r="D540" s="5"/>
      <c r="E540" s="5"/>
      <c r="F540" s="5"/>
      <c r="G540" s="5"/>
      <c r="H540" s="5"/>
      <c r="I540" s="22"/>
      <c r="J540" s="22"/>
      <c r="K540" s="22"/>
    </row>
    <row r="541" spans="1:11" s="17" customFormat="1" x14ac:dyDescent="0.25">
      <c r="A541" s="5"/>
      <c r="B541" s="5"/>
      <c r="C541" s="5"/>
      <c r="D541" s="5"/>
      <c r="E541" s="5"/>
      <c r="F541" s="5"/>
      <c r="G541" s="5"/>
      <c r="H541" s="5"/>
      <c r="I541" s="22"/>
      <c r="J541" s="22"/>
      <c r="K541" s="22"/>
    </row>
    <row r="542" spans="1:11" s="17" customFormat="1" x14ac:dyDescent="0.25">
      <c r="A542" s="5"/>
      <c r="B542" s="5"/>
      <c r="C542" s="5"/>
      <c r="D542" s="5"/>
      <c r="E542" s="5"/>
      <c r="F542" s="5"/>
      <c r="G542" s="5"/>
      <c r="H542" s="5"/>
      <c r="I542" s="22"/>
      <c r="J542" s="22"/>
      <c r="K542" s="22"/>
    </row>
    <row r="543" spans="1:11" s="17" customFormat="1" x14ac:dyDescent="0.25">
      <c r="A543" s="5"/>
      <c r="B543" s="5"/>
      <c r="C543" s="5"/>
      <c r="D543" s="5"/>
      <c r="E543" s="5"/>
      <c r="F543" s="5"/>
      <c r="G543" s="5"/>
      <c r="H543" s="5"/>
      <c r="I543" s="22"/>
      <c r="J543" s="22"/>
      <c r="K543" s="22"/>
    </row>
    <row r="544" spans="1:11" s="17" customFormat="1" x14ac:dyDescent="0.25">
      <c r="A544" s="5"/>
      <c r="B544" s="5"/>
      <c r="C544" s="5"/>
      <c r="D544" s="5"/>
      <c r="E544" s="5"/>
      <c r="F544" s="5"/>
      <c r="G544" s="5"/>
      <c r="H544" s="5"/>
      <c r="I544" s="22"/>
      <c r="J544" s="22"/>
      <c r="K544" s="22"/>
    </row>
    <row r="545" spans="1:11" s="17" customFormat="1" x14ac:dyDescent="0.25">
      <c r="A545" s="5"/>
      <c r="B545" s="5"/>
      <c r="C545" s="5"/>
      <c r="D545" s="5"/>
      <c r="E545" s="5"/>
      <c r="F545" s="5"/>
      <c r="G545" s="5"/>
      <c r="H545" s="5"/>
      <c r="I545" s="22"/>
      <c r="J545" s="22"/>
      <c r="K545" s="22"/>
    </row>
    <row r="546" spans="1:11" s="17" customFormat="1" x14ac:dyDescent="0.25">
      <c r="A546" s="5"/>
      <c r="B546" s="5"/>
      <c r="C546" s="5"/>
      <c r="D546" s="5"/>
      <c r="E546" s="5"/>
      <c r="F546" s="5"/>
      <c r="G546" s="5"/>
      <c r="H546" s="5"/>
      <c r="I546" s="22"/>
      <c r="J546" s="22"/>
      <c r="K546" s="22"/>
    </row>
    <row r="547" spans="1:11" s="17" customFormat="1" x14ac:dyDescent="0.25">
      <c r="A547" s="5"/>
      <c r="B547" s="5"/>
      <c r="C547" s="5"/>
      <c r="D547" s="5"/>
      <c r="E547" s="5"/>
      <c r="F547" s="5"/>
      <c r="G547" s="5"/>
      <c r="H547" s="5"/>
      <c r="I547" s="22"/>
      <c r="J547" s="22"/>
      <c r="K547" s="22"/>
    </row>
    <row r="548" spans="1:11" s="17" customFormat="1" x14ac:dyDescent="0.25">
      <c r="A548" s="5"/>
      <c r="B548" s="5"/>
      <c r="C548" s="5"/>
      <c r="D548" s="5"/>
      <c r="E548" s="5"/>
      <c r="F548" s="5"/>
      <c r="G548" s="5"/>
      <c r="H548" s="5"/>
      <c r="I548" s="22"/>
      <c r="J548" s="22"/>
      <c r="K548" s="22"/>
    </row>
    <row r="549" spans="1:11" s="17" customFormat="1" x14ac:dyDescent="0.25">
      <c r="A549" s="5"/>
      <c r="B549" s="5"/>
      <c r="C549" s="5"/>
      <c r="D549" s="5"/>
      <c r="E549" s="5"/>
      <c r="F549" s="5"/>
      <c r="G549" s="5"/>
      <c r="H549" s="5"/>
      <c r="I549" s="22"/>
      <c r="J549" s="22"/>
      <c r="K549" s="22"/>
    </row>
    <row r="550" spans="1:11" s="17" customFormat="1" x14ac:dyDescent="0.25">
      <c r="A550" s="5"/>
      <c r="B550" s="5"/>
      <c r="C550" s="5"/>
      <c r="D550" s="5"/>
      <c r="E550" s="5"/>
      <c r="F550" s="5"/>
      <c r="G550" s="5"/>
      <c r="H550" s="5"/>
      <c r="I550" s="22"/>
      <c r="J550" s="22"/>
      <c r="K550" s="22"/>
    </row>
    <row r="551" spans="1:11" s="17" customFormat="1" x14ac:dyDescent="0.25">
      <c r="A551" s="5"/>
      <c r="B551" s="5"/>
      <c r="C551" s="5"/>
      <c r="D551" s="5"/>
      <c r="E551" s="5"/>
      <c r="F551" s="5"/>
      <c r="G551" s="5"/>
      <c r="H551" s="5"/>
      <c r="I551" s="22"/>
      <c r="J551" s="22"/>
      <c r="K551" s="22"/>
    </row>
    <row r="552" spans="1:11" s="17" customFormat="1" x14ac:dyDescent="0.25">
      <c r="A552" s="5"/>
      <c r="B552" s="5"/>
      <c r="C552" s="5"/>
      <c r="D552" s="5"/>
      <c r="E552" s="5"/>
      <c r="F552" s="5"/>
      <c r="G552" s="5"/>
      <c r="H552" s="5"/>
      <c r="I552" s="22"/>
      <c r="J552" s="22"/>
      <c r="K552" s="22"/>
    </row>
    <row r="553" spans="1:11" s="17" customFormat="1" x14ac:dyDescent="0.25">
      <c r="A553" s="5"/>
      <c r="B553" s="5"/>
      <c r="C553" s="5"/>
      <c r="D553" s="5"/>
      <c r="E553" s="5"/>
      <c r="F553" s="5"/>
      <c r="G553" s="5"/>
      <c r="H553" s="5"/>
      <c r="I553" s="22"/>
      <c r="J553" s="22"/>
      <c r="K553" s="22"/>
    </row>
    <row r="554" spans="1:11" s="17" customFormat="1" x14ac:dyDescent="0.25">
      <c r="A554" s="5"/>
      <c r="B554" s="5"/>
      <c r="C554" s="5"/>
      <c r="D554" s="5"/>
      <c r="E554" s="5"/>
      <c r="F554" s="5"/>
      <c r="G554" s="5"/>
      <c r="H554" s="5"/>
      <c r="I554" s="22"/>
      <c r="J554" s="22"/>
      <c r="K554" s="22"/>
    </row>
    <row r="555" spans="1:11" s="17" customFormat="1" x14ac:dyDescent="0.25">
      <c r="A555" s="5"/>
      <c r="B555" s="5"/>
      <c r="C555" s="5"/>
      <c r="D555" s="5"/>
      <c r="E555" s="5"/>
      <c r="F555" s="5"/>
      <c r="G555" s="5"/>
      <c r="H555" s="5"/>
      <c r="I555" s="22"/>
      <c r="J555" s="22"/>
      <c r="K555" s="22"/>
    </row>
    <row r="556" spans="1:11" s="17" customFormat="1" x14ac:dyDescent="0.25">
      <c r="A556" s="5"/>
      <c r="B556" s="5"/>
      <c r="C556" s="5"/>
      <c r="D556" s="5"/>
      <c r="E556" s="5"/>
      <c r="F556" s="5"/>
      <c r="G556" s="5"/>
      <c r="H556" s="5"/>
      <c r="I556" s="22"/>
      <c r="J556" s="22"/>
      <c r="K556" s="22"/>
    </row>
    <row r="557" spans="1:11" s="17" customFormat="1" x14ac:dyDescent="0.25">
      <c r="A557" s="5"/>
      <c r="B557" s="5"/>
      <c r="C557" s="5"/>
      <c r="D557" s="5"/>
      <c r="E557" s="5"/>
      <c r="F557" s="5"/>
      <c r="G557" s="5"/>
      <c r="H557" s="5"/>
      <c r="I557" s="22"/>
      <c r="J557" s="22"/>
      <c r="K557" s="22"/>
    </row>
    <row r="558" spans="1:11" s="17" customFormat="1" x14ac:dyDescent="0.25">
      <c r="A558" s="5"/>
      <c r="B558" s="5"/>
      <c r="C558" s="5"/>
      <c r="D558" s="5"/>
      <c r="E558" s="5"/>
      <c r="F558" s="5"/>
      <c r="G558" s="5"/>
      <c r="H558" s="5"/>
      <c r="I558" s="22"/>
      <c r="J558" s="22"/>
      <c r="K558" s="22"/>
    </row>
    <row r="559" spans="1:11" s="17" customFormat="1" x14ac:dyDescent="0.25">
      <c r="A559" s="5"/>
      <c r="B559" s="5"/>
      <c r="C559" s="5"/>
      <c r="D559" s="5"/>
      <c r="E559" s="5"/>
      <c r="F559" s="5"/>
      <c r="G559" s="5"/>
      <c r="H559" s="5"/>
      <c r="I559" s="22"/>
      <c r="J559" s="22"/>
      <c r="K559" s="22"/>
    </row>
    <row r="560" spans="1:11" s="17" customFormat="1" x14ac:dyDescent="0.25">
      <c r="A560" s="5"/>
      <c r="B560" s="5"/>
      <c r="C560" s="5"/>
      <c r="D560" s="5"/>
      <c r="E560" s="5"/>
      <c r="F560" s="5"/>
      <c r="G560" s="5"/>
      <c r="H560" s="5"/>
      <c r="I560" s="22"/>
      <c r="J560" s="22"/>
      <c r="K560" s="22"/>
    </row>
    <row r="561" spans="1:11" s="17" customFormat="1" x14ac:dyDescent="0.25">
      <c r="A561" s="5"/>
      <c r="B561" s="5"/>
      <c r="C561" s="5"/>
      <c r="D561" s="5"/>
      <c r="E561" s="5"/>
      <c r="F561" s="5"/>
      <c r="G561" s="5"/>
      <c r="H561" s="5"/>
      <c r="I561" s="22"/>
      <c r="J561" s="22"/>
      <c r="K561" s="22"/>
    </row>
    <row r="562" spans="1:11" s="17" customFormat="1" x14ac:dyDescent="0.25">
      <c r="A562" s="5"/>
      <c r="B562" s="5"/>
      <c r="C562" s="5"/>
      <c r="D562" s="5"/>
      <c r="E562" s="5"/>
      <c r="F562" s="5"/>
      <c r="G562" s="5"/>
      <c r="H562" s="5"/>
      <c r="I562" s="22"/>
      <c r="J562" s="22"/>
      <c r="K562" s="22"/>
    </row>
    <row r="563" spans="1:11" s="17" customFormat="1" x14ac:dyDescent="0.25">
      <c r="A563" s="5"/>
      <c r="B563" s="5"/>
      <c r="C563" s="5"/>
      <c r="D563" s="5"/>
      <c r="E563" s="5"/>
      <c r="F563" s="5"/>
      <c r="G563" s="5"/>
      <c r="H563" s="5"/>
      <c r="I563" s="22"/>
      <c r="J563" s="22"/>
      <c r="K563" s="22"/>
    </row>
    <row r="564" spans="1:11" s="17" customFormat="1" x14ac:dyDescent="0.25">
      <c r="A564" s="5"/>
      <c r="B564" s="5"/>
      <c r="C564" s="5"/>
      <c r="D564" s="5"/>
      <c r="E564" s="5"/>
      <c r="F564" s="5"/>
      <c r="G564" s="5"/>
      <c r="H564" s="5"/>
      <c r="I564" s="22"/>
      <c r="J564" s="22"/>
      <c r="K564" s="22"/>
    </row>
    <row r="565" spans="1:11" s="17" customFormat="1" x14ac:dyDescent="0.25">
      <c r="A565" s="5"/>
      <c r="B565" s="5"/>
      <c r="C565" s="5"/>
      <c r="D565" s="5"/>
      <c r="E565" s="5"/>
      <c r="F565" s="5"/>
      <c r="G565" s="5"/>
      <c r="H565" s="5"/>
      <c r="I565" s="22"/>
      <c r="J565" s="22"/>
      <c r="K565" s="22"/>
    </row>
    <row r="566" spans="1:11" s="17" customFormat="1" x14ac:dyDescent="0.25">
      <c r="A566" s="5"/>
      <c r="B566" s="5"/>
      <c r="C566" s="5"/>
      <c r="D566" s="5"/>
      <c r="E566" s="5"/>
      <c r="F566" s="5"/>
      <c r="G566" s="5"/>
      <c r="H566" s="5"/>
      <c r="I566" s="22"/>
      <c r="J566" s="22"/>
      <c r="K566" s="22"/>
    </row>
    <row r="567" spans="1:11" s="17" customFormat="1" x14ac:dyDescent="0.25">
      <c r="A567" s="5"/>
      <c r="B567" s="5"/>
      <c r="C567" s="5"/>
      <c r="D567" s="5"/>
      <c r="E567" s="5"/>
      <c r="F567" s="5"/>
      <c r="G567" s="5"/>
      <c r="H567" s="5"/>
      <c r="I567" s="22"/>
      <c r="J567" s="22"/>
      <c r="K567" s="22"/>
    </row>
    <row r="568" spans="1:11" s="17" customFormat="1" x14ac:dyDescent="0.25">
      <c r="A568" s="5"/>
      <c r="B568" s="5"/>
      <c r="C568" s="5"/>
      <c r="D568" s="5"/>
      <c r="E568" s="5"/>
      <c r="F568" s="5"/>
      <c r="G568" s="5"/>
      <c r="H568" s="5"/>
      <c r="I568" s="22"/>
      <c r="J568" s="22"/>
      <c r="K568" s="22"/>
    </row>
    <row r="569" spans="1:11" s="17" customFormat="1" x14ac:dyDescent="0.25">
      <c r="A569" s="5"/>
      <c r="B569" s="5"/>
      <c r="C569" s="5"/>
      <c r="D569" s="5"/>
      <c r="E569" s="5"/>
      <c r="F569" s="5"/>
      <c r="G569" s="5"/>
      <c r="H569" s="5"/>
      <c r="I569" s="22"/>
      <c r="J569" s="22"/>
      <c r="K569" s="22"/>
    </row>
    <row r="570" spans="1:11" s="17" customFormat="1" x14ac:dyDescent="0.25">
      <c r="A570" s="5"/>
      <c r="B570" s="5"/>
      <c r="C570" s="5"/>
      <c r="D570" s="5"/>
      <c r="E570" s="5"/>
      <c r="F570" s="5"/>
      <c r="G570" s="5"/>
      <c r="H570" s="5"/>
      <c r="I570" s="22"/>
      <c r="J570" s="22"/>
      <c r="K570" s="22"/>
    </row>
    <row r="571" spans="1:11" s="17" customFormat="1" x14ac:dyDescent="0.25">
      <c r="A571" s="5"/>
      <c r="B571" s="5"/>
      <c r="C571" s="5"/>
      <c r="D571" s="5"/>
      <c r="E571" s="5"/>
      <c r="F571" s="5"/>
      <c r="G571" s="5"/>
      <c r="H571" s="5"/>
      <c r="I571" s="22"/>
      <c r="J571" s="22"/>
      <c r="K571" s="22"/>
    </row>
    <row r="572" spans="1:11" s="17" customFormat="1" x14ac:dyDescent="0.25">
      <c r="A572" s="5"/>
      <c r="B572" s="5"/>
      <c r="C572" s="5"/>
      <c r="D572" s="5"/>
      <c r="E572" s="5"/>
      <c r="F572" s="5"/>
      <c r="G572" s="5"/>
      <c r="H572" s="5"/>
      <c r="I572" s="22"/>
      <c r="J572" s="22"/>
      <c r="K572" s="22"/>
    </row>
    <row r="573" spans="1:11" s="17" customFormat="1" x14ac:dyDescent="0.25">
      <c r="A573" s="5"/>
      <c r="B573" s="5"/>
      <c r="C573" s="5"/>
      <c r="D573" s="5"/>
      <c r="E573" s="5"/>
      <c r="F573" s="5"/>
      <c r="G573" s="5"/>
      <c r="H573" s="5"/>
      <c r="I573" s="22"/>
      <c r="J573" s="22"/>
      <c r="K573" s="22"/>
    </row>
    <row r="574" spans="1:11" s="17" customFormat="1" x14ac:dyDescent="0.25">
      <c r="A574" s="5"/>
      <c r="B574" s="5"/>
      <c r="C574" s="5"/>
      <c r="D574" s="5"/>
      <c r="E574" s="5"/>
      <c r="F574" s="5"/>
      <c r="G574" s="5"/>
      <c r="H574" s="5"/>
      <c r="I574" s="22"/>
      <c r="J574" s="22"/>
      <c r="K574" s="22"/>
    </row>
    <row r="575" spans="1:11" s="17" customFormat="1" x14ac:dyDescent="0.25">
      <c r="A575" s="5"/>
      <c r="B575" s="5"/>
      <c r="C575" s="5"/>
      <c r="D575" s="5"/>
      <c r="E575" s="5"/>
      <c r="F575" s="5"/>
      <c r="G575" s="5"/>
      <c r="H575" s="5"/>
      <c r="I575" s="22"/>
      <c r="J575" s="22"/>
      <c r="K575" s="22"/>
    </row>
    <row r="576" spans="1:11" s="17" customFormat="1" x14ac:dyDescent="0.25">
      <c r="A576" s="5"/>
      <c r="B576" s="5"/>
      <c r="C576" s="5"/>
      <c r="D576" s="5"/>
      <c r="E576" s="5"/>
      <c r="F576" s="5"/>
      <c r="G576" s="5"/>
      <c r="H576" s="5"/>
      <c r="I576" s="22"/>
      <c r="J576" s="22"/>
      <c r="K576" s="22"/>
    </row>
    <row r="577" spans="1:11" s="17" customFormat="1" x14ac:dyDescent="0.25">
      <c r="A577" s="5"/>
      <c r="B577" s="5"/>
      <c r="C577" s="5"/>
      <c r="D577" s="5"/>
      <c r="E577" s="5"/>
      <c r="F577" s="5"/>
      <c r="G577" s="5"/>
      <c r="H577" s="5"/>
      <c r="I577" s="22"/>
      <c r="J577" s="22"/>
      <c r="K577" s="22"/>
    </row>
    <row r="578" spans="1:11" s="17" customFormat="1" x14ac:dyDescent="0.25">
      <c r="A578" s="5"/>
      <c r="B578" s="5"/>
      <c r="C578" s="5"/>
      <c r="D578" s="5"/>
      <c r="E578" s="5"/>
      <c r="F578" s="5"/>
      <c r="G578" s="5"/>
      <c r="H578" s="5"/>
      <c r="I578" s="22"/>
      <c r="J578" s="22"/>
      <c r="K578" s="22"/>
    </row>
    <row r="579" spans="1:11" s="17" customFormat="1" x14ac:dyDescent="0.25">
      <c r="A579" s="5"/>
      <c r="B579" s="5"/>
      <c r="C579" s="5"/>
      <c r="D579" s="5"/>
      <c r="E579" s="5"/>
      <c r="F579" s="5"/>
      <c r="G579" s="5"/>
      <c r="H579" s="5"/>
      <c r="I579" s="22"/>
      <c r="J579" s="22"/>
      <c r="K579" s="22"/>
    </row>
    <row r="580" spans="1:11" s="17" customFormat="1" x14ac:dyDescent="0.25">
      <c r="A580" s="5"/>
      <c r="B580" s="5"/>
      <c r="C580" s="5"/>
      <c r="D580" s="5"/>
      <c r="E580" s="5"/>
      <c r="F580" s="5"/>
      <c r="G580" s="5"/>
      <c r="H580" s="5"/>
      <c r="I580" s="22"/>
      <c r="J580" s="22"/>
      <c r="K580" s="22"/>
    </row>
    <row r="581" spans="1:11" s="17" customFormat="1" x14ac:dyDescent="0.25">
      <c r="A581" s="5"/>
      <c r="B581" s="5"/>
      <c r="C581" s="5"/>
      <c r="D581" s="5"/>
      <c r="E581" s="5"/>
      <c r="F581" s="5"/>
      <c r="G581" s="5"/>
      <c r="H581" s="5"/>
      <c r="I581" s="22"/>
      <c r="J581" s="22"/>
      <c r="K581" s="22"/>
    </row>
    <row r="582" spans="1:11" s="17" customFormat="1" x14ac:dyDescent="0.25">
      <c r="A582" s="5"/>
      <c r="B582" s="5"/>
      <c r="C582" s="5"/>
      <c r="D582" s="5"/>
      <c r="E582" s="5"/>
      <c r="F582" s="5"/>
      <c r="G582" s="5"/>
      <c r="H582" s="5"/>
      <c r="I582" s="22"/>
      <c r="J582" s="22"/>
      <c r="K582" s="22"/>
    </row>
    <row r="583" spans="1:11" s="17" customFormat="1" x14ac:dyDescent="0.25">
      <c r="A583" s="5"/>
      <c r="B583" s="5"/>
      <c r="C583" s="5"/>
      <c r="D583" s="5"/>
      <c r="E583" s="5"/>
      <c r="F583" s="5"/>
      <c r="G583" s="5"/>
      <c r="H583" s="5"/>
      <c r="I583" s="22"/>
      <c r="J583" s="22"/>
      <c r="K583" s="22"/>
    </row>
    <row r="584" spans="1:11" s="17" customFormat="1" x14ac:dyDescent="0.25">
      <c r="A584" s="5"/>
      <c r="B584" s="5"/>
      <c r="C584" s="5"/>
      <c r="D584" s="5"/>
      <c r="E584" s="5"/>
      <c r="F584" s="5"/>
      <c r="G584" s="5"/>
      <c r="H584" s="5"/>
      <c r="I584" s="22"/>
      <c r="J584" s="22"/>
      <c r="K584" s="22"/>
    </row>
    <row r="585" spans="1:11" s="17" customFormat="1" x14ac:dyDescent="0.25">
      <c r="A585" s="5"/>
      <c r="B585" s="5"/>
      <c r="C585" s="5"/>
      <c r="D585" s="5"/>
      <c r="E585" s="5"/>
      <c r="F585" s="5"/>
      <c r="G585" s="5"/>
      <c r="H585" s="5"/>
      <c r="I585" s="22"/>
      <c r="J585" s="22"/>
      <c r="K585" s="22"/>
    </row>
    <row r="586" spans="1:11" s="17" customFormat="1" x14ac:dyDescent="0.25">
      <c r="A586" s="5"/>
      <c r="B586" s="5"/>
      <c r="C586" s="5"/>
      <c r="D586" s="5"/>
      <c r="E586" s="5"/>
      <c r="F586" s="5"/>
      <c r="G586" s="5"/>
      <c r="H586" s="5"/>
      <c r="I586" s="22"/>
      <c r="J586" s="22"/>
      <c r="K586" s="22"/>
    </row>
    <row r="587" spans="1:11" s="17" customFormat="1" x14ac:dyDescent="0.25">
      <c r="A587" s="5"/>
      <c r="B587" s="5"/>
      <c r="C587" s="5"/>
      <c r="D587" s="5"/>
      <c r="E587" s="5"/>
      <c r="F587" s="5"/>
      <c r="G587" s="5"/>
      <c r="H587" s="5"/>
      <c r="I587" s="22"/>
      <c r="J587" s="22"/>
      <c r="K587" s="22"/>
    </row>
    <row r="588" spans="1:11" s="17" customFormat="1" x14ac:dyDescent="0.25">
      <c r="A588" s="5"/>
      <c r="B588" s="5"/>
      <c r="C588" s="5"/>
      <c r="D588" s="5"/>
      <c r="E588" s="5"/>
      <c r="F588" s="5"/>
      <c r="G588" s="5"/>
      <c r="H588" s="5"/>
      <c r="I588" s="22"/>
      <c r="J588" s="22"/>
      <c r="K588" s="22"/>
    </row>
    <row r="589" spans="1:11" s="17" customFormat="1" x14ac:dyDescent="0.25">
      <c r="A589" s="5"/>
      <c r="B589" s="5"/>
      <c r="C589" s="5"/>
      <c r="D589" s="5"/>
      <c r="E589" s="5"/>
      <c r="F589" s="5"/>
      <c r="G589" s="5"/>
      <c r="H589" s="5"/>
      <c r="I589" s="22"/>
      <c r="J589" s="22"/>
      <c r="K589" s="22"/>
    </row>
    <row r="590" spans="1:11" s="17" customFormat="1" x14ac:dyDescent="0.25">
      <c r="A590" s="5"/>
      <c r="B590" s="5"/>
      <c r="C590" s="5"/>
      <c r="D590" s="5"/>
      <c r="E590" s="5"/>
      <c r="F590" s="5"/>
      <c r="G590" s="5"/>
      <c r="H590" s="5"/>
      <c r="I590" s="22"/>
      <c r="J590" s="22"/>
      <c r="K590" s="22"/>
    </row>
    <row r="591" spans="1:11" s="17" customFormat="1" x14ac:dyDescent="0.25">
      <c r="A591" s="5"/>
      <c r="B591" s="5"/>
      <c r="C591" s="5"/>
      <c r="D591" s="5"/>
      <c r="E591" s="5"/>
      <c r="F591" s="5"/>
      <c r="G591" s="5"/>
      <c r="H591" s="5"/>
      <c r="I591" s="22"/>
      <c r="J591" s="22"/>
      <c r="K591" s="22"/>
    </row>
    <row r="592" spans="1:11" s="17" customFormat="1" x14ac:dyDescent="0.25">
      <c r="A592" s="5"/>
      <c r="B592" s="5"/>
      <c r="C592" s="5"/>
      <c r="D592" s="5"/>
      <c r="E592" s="5"/>
      <c r="F592" s="5"/>
      <c r="G592" s="5"/>
      <c r="H592" s="5"/>
      <c r="I592" s="22"/>
      <c r="J592" s="22"/>
      <c r="K592" s="22"/>
    </row>
    <row r="593" spans="1:11" s="17" customFormat="1" x14ac:dyDescent="0.25">
      <c r="A593" s="5"/>
      <c r="B593" s="5"/>
      <c r="C593" s="5"/>
      <c r="D593" s="5"/>
      <c r="E593" s="5"/>
      <c r="F593" s="5"/>
      <c r="G593" s="5"/>
      <c r="H593" s="5"/>
      <c r="I593" s="22"/>
      <c r="J593" s="22"/>
      <c r="K593" s="22"/>
    </row>
    <row r="594" spans="1:11" s="17" customFormat="1" x14ac:dyDescent="0.25">
      <c r="A594" s="5"/>
      <c r="B594" s="5"/>
      <c r="C594" s="5"/>
      <c r="D594" s="5"/>
      <c r="E594" s="5"/>
      <c r="F594" s="5"/>
      <c r="G594" s="5"/>
      <c r="H594" s="5"/>
      <c r="I594" s="22"/>
      <c r="J594" s="22"/>
      <c r="K594" s="22"/>
    </row>
    <row r="595" spans="1:11" s="17" customFormat="1" x14ac:dyDescent="0.25">
      <c r="A595" s="5"/>
      <c r="B595" s="5"/>
      <c r="C595" s="5"/>
      <c r="D595" s="5"/>
      <c r="E595" s="5"/>
      <c r="F595" s="5"/>
      <c r="G595" s="5"/>
      <c r="H595" s="5"/>
      <c r="I595" s="22"/>
      <c r="J595" s="22"/>
      <c r="K595" s="22"/>
    </row>
    <row r="596" spans="1:11" s="17" customFormat="1" x14ac:dyDescent="0.25">
      <c r="A596" s="5"/>
      <c r="B596" s="5"/>
      <c r="C596" s="5"/>
      <c r="D596" s="5"/>
      <c r="E596" s="5"/>
      <c r="F596" s="5"/>
      <c r="G596" s="5"/>
      <c r="H596" s="5"/>
      <c r="I596" s="22"/>
      <c r="J596" s="22"/>
      <c r="K596" s="22"/>
    </row>
    <row r="597" spans="1:11" s="17" customFormat="1" x14ac:dyDescent="0.25">
      <c r="A597" s="5"/>
      <c r="B597" s="5"/>
      <c r="C597" s="5"/>
      <c r="D597" s="5"/>
      <c r="E597" s="5"/>
      <c r="F597" s="5"/>
      <c r="G597" s="5"/>
      <c r="H597" s="5"/>
      <c r="I597" s="22"/>
      <c r="J597" s="22"/>
      <c r="K597" s="22"/>
    </row>
    <row r="598" spans="1:11" s="17" customFormat="1" x14ac:dyDescent="0.25">
      <c r="A598" s="5"/>
      <c r="B598" s="5"/>
      <c r="C598" s="5"/>
      <c r="D598" s="5"/>
      <c r="E598" s="5"/>
      <c r="F598" s="5"/>
      <c r="G598" s="5"/>
      <c r="H598" s="5"/>
      <c r="I598" s="22"/>
      <c r="J598" s="22"/>
      <c r="K598" s="22"/>
    </row>
    <row r="599" spans="1:11" s="17" customFormat="1" x14ac:dyDescent="0.25">
      <c r="A599" s="5"/>
      <c r="B599" s="5"/>
      <c r="C599" s="5"/>
      <c r="D599" s="5"/>
      <c r="E599" s="5"/>
      <c r="F599" s="5"/>
      <c r="G599" s="5"/>
      <c r="H599" s="5"/>
      <c r="I599" s="22"/>
      <c r="J599" s="22"/>
      <c r="K599" s="22"/>
    </row>
    <row r="600" spans="1:11" s="17" customFormat="1" x14ac:dyDescent="0.25">
      <c r="A600" s="5"/>
      <c r="B600" s="5"/>
      <c r="C600" s="5"/>
      <c r="D600" s="5"/>
      <c r="E600" s="5"/>
      <c r="F600" s="5"/>
      <c r="G600" s="5"/>
      <c r="H600" s="5"/>
      <c r="I600" s="22"/>
      <c r="J600" s="22"/>
      <c r="K600" s="22"/>
    </row>
    <row r="601" spans="1:11" s="17" customFormat="1" x14ac:dyDescent="0.25">
      <c r="A601" s="5"/>
      <c r="B601" s="5"/>
      <c r="C601" s="5"/>
      <c r="D601" s="5"/>
      <c r="E601" s="5"/>
      <c r="F601" s="5"/>
      <c r="G601" s="5"/>
      <c r="H601" s="5"/>
      <c r="I601" s="22"/>
      <c r="J601" s="22"/>
      <c r="K601" s="22"/>
    </row>
    <row r="602" spans="1:11" s="17" customFormat="1" x14ac:dyDescent="0.25">
      <c r="A602" s="5"/>
      <c r="B602" s="5"/>
      <c r="C602" s="5"/>
      <c r="D602" s="5"/>
      <c r="E602" s="5"/>
      <c r="F602" s="5"/>
      <c r="G602" s="5"/>
      <c r="H602" s="5"/>
      <c r="I602" s="22"/>
      <c r="J602" s="22"/>
      <c r="K602" s="22"/>
    </row>
    <row r="603" spans="1:11" s="17" customFormat="1" x14ac:dyDescent="0.25">
      <c r="A603" s="5"/>
      <c r="B603" s="5"/>
      <c r="C603" s="5"/>
      <c r="D603" s="5"/>
      <c r="E603" s="5"/>
      <c r="F603" s="5"/>
      <c r="G603" s="5"/>
      <c r="H603" s="5"/>
      <c r="I603" s="22"/>
      <c r="J603" s="22"/>
      <c r="K603" s="22"/>
    </row>
    <row r="604" spans="1:11" s="17" customFormat="1" x14ac:dyDescent="0.25">
      <c r="A604" s="5"/>
      <c r="B604" s="5"/>
      <c r="C604" s="5"/>
      <c r="D604" s="5"/>
      <c r="E604" s="5"/>
      <c r="F604" s="5"/>
      <c r="G604" s="5"/>
      <c r="H604" s="5"/>
      <c r="I604" s="22"/>
      <c r="J604" s="22"/>
      <c r="K604" s="22"/>
    </row>
    <row r="605" spans="1:11" s="17" customFormat="1" x14ac:dyDescent="0.25">
      <c r="A605" s="5"/>
      <c r="B605" s="5"/>
      <c r="C605" s="5"/>
      <c r="D605" s="5"/>
      <c r="E605" s="5"/>
      <c r="F605" s="5"/>
      <c r="G605" s="5"/>
      <c r="H605" s="5"/>
      <c r="I605" s="22"/>
      <c r="J605" s="22"/>
      <c r="K605" s="22"/>
    </row>
    <row r="606" spans="1:11" s="17" customFormat="1" x14ac:dyDescent="0.25">
      <c r="A606" s="5"/>
      <c r="B606" s="5"/>
      <c r="C606" s="5"/>
      <c r="D606" s="5"/>
      <c r="E606" s="5"/>
      <c r="F606" s="5"/>
      <c r="G606" s="5"/>
      <c r="H606" s="5"/>
      <c r="I606" s="22"/>
      <c r="J606" s="22"/>
      <c r="K606" s="22"/>
    </row>
    <row r="607" spans="1:11" s="17" customFormat="1" x14ac:dyDescent="0.25">
      <c r="A607" s="5"/>
      <c r="B607" s="5"/>
      <c r="C607" s="5"/>
      <c r="D607" s="5"/>
      <c r="E607" s="5"/>
      <c r="F607" s="5"/>
      <c r="G607" s="5"/>
      <c r="H607" s="5"/>
      <c r="I607" s="22"/>
      <c r="J607" s="22"/>
      <c r="K607" s="22"/>
    </row>
    <row r="608" spans="1:11" s="17" customFormat="1" x14ac:dyDescent="0.25">
      <c r="A608" s="5"/>
      <c r="B608" s="5"/>
      <c r="C608" s="5"/>
      <c r="D608" s="5"/>
      <c r="E608" s="5"/>
      <c r="F608" s="5"/>
      <c r="G608" s="5"/>
      <c r="H608" s="5"/>
      <c r="I608" s="22"/>
      <c r="J608" s="22"/>
      <c r="K608" s="22"/>
    </row>
    <row r="609" spans="1:11" s="17" customFormat="1" x14ac:dyDescent="0.25">
      <c r="A609" s="5"/>
      <c r="B609" s="5"/>
      <c r="C609" s="5"/>
      <c r="D609" s="5"/>
      <c r="E609" s="5"/>
      <c r="F609" s="5"/>
      <c r="G609" s="5"/>
      <c r="H609" s="5"/>
      <c r="I609" s="22"/>
      <c r="J609" s="22"/>
      <c r="K609" s="22"/>
    </row>
    <row r="610" spans="1:11" s="17" customFormat="1" x14ac:dyDescent="0.25">
      <c r="A610" s="5"/>
      <c r="B610" s="5"/>
      <c r="C610" s="5"/>
      <c r="D610" s="5"/>
      <c r="E610" s="5"/>
      <c r="F610" s="5"/>
      <c r="G610" s="5"/>
      <c r="H610" s="5"/>
      <c r="I610" s="22"/>
      <c r="J610" s="22"/>
      <c r="K610" s="22"/>
    </row>
    <row r="611" spans="1:11" s="17" customFormat="1" x14ac:dyDescent="0.25">
      <c r="A611" s="5"/>
      <c r="B611" s="5"/>
      <c r="C611" s="5"/>
      <c r="D611" s="5"/>
      <c r="E611" s="5"/>
      <c r="F611" s="5"/>
      <c r="G611" s="5"/>
      <c r="H611" s="5"/>
      <c r="I611" s="22"/>
      <c r="J611" s="22"/>
      <c r="K611" s="22"/>
    </row>
    <row r="612" spans="1:11" s="17" customFormat="1" x14ac:dyDescent="0.25">
      <c r="A612" s="5"/>
      <c r="B612" s="5"/>
      <c r="C612" s="5"/>
      <c r="D612" s="5"/>
      <c r="E612" s="5"/>
      <c r="F612" s="5"/>
      <c r="G612" s="5"/>
      <c r="H612" s="5"/>
      <c r="I612" s="22"/>
      <c r="J612" s="22"/>
      <c r="K612" s="22"/>
    </row>
    <row r="613" spans="1:11" s="17" customFormat="1" x14ac:dyDescent="0.25">
      <c r="A613" s="5"/>
      <c r="B613" s="5"/>
      <c r="C613" s="5"/>
      <c r="D613" s="5"/>
      <c r="E613" s="5"/>
      <c r="F613" s="5"/>
      <c r="G613" s="5"/>
      <c r="H613" s="5"/>
      <c r="I613" s="22"/>
      <c r="J613" s="22"/>
      <c r="K613" s="22"/>
    </row>
    <row r="614" spans="1:11" s="17" customFormat="1" x14ac:dyDescent="0.25">
      <c r="A614" s="5"/>
      <c r="B614" s="5"/>
      <c r="C614" s="5"/>
      <c r="D614" s="5"/>
      <c r="E614" s="5"/>
      <c r="F614" s="5"/>
      <c r="G614" s="5"/>
      <c r="H614" s="5"/>
      <c r="I614" s="22"/>
      <c r="J614" s="22"/>
      <c r="K614" s="22"/>
    </row>
    <row r="615" spans="1:11" s="17" customFormat="1" x14ac:dyDescent="0.25">
      <c r="A615" s="5"/>
      <c r="B615" s="5"/>
      <c r="C615" s="5"/>
      <c r="D615" s="5"/>
      <c r="E615" s="5"/>
      <c r="F615" s="5"/>
      <c r="G615" s="5"/>
      <c r="H615" s="5"/>
      <c r="I615" s="22"/>
      <c r="J615" s="22"/>
      <c r="K615" s="22"/>
    </row>
    <row r="616" spans="1:11" s="17" customFormat="1" x14ac:dyDescent="0.25">
      <c r="A616" s="5"/>
      <c r="B616" s="5"/>
      <c r="C616" s="5"/>
      <c r="D616" s="5"/>
      <c r="E616" s="5"/>
      <c r="F616" s="5"/>
      <c r="G616" s="5"/>
      <c r="H616" s="5"/>
      <c r="I616" s="22"/>
      <c r="J616" s="22"/>
      <c r="K616" s="22"/>
    </row>
    <row r="617" spans="1:11" s="17" customFormat="1" x14ac:dyDescent="0.25">
      <c r="A617" s="5"/>
      <c r="B617" s="5"/>
      <c r="C617" s="5"/>
      <c r="D617" s="5"/>
      <c r="E617" s="5"/>
      <c r="F617" s="5"/>
      <c r="G617" s="5"/>
      <c r="H617" s="5"/>
      <c r="I617" s="22"/>
      <c r="J617" s="22"/>
      <c r="K617" s="22"/>
    </row>
    <row r="618" spans="1:11" s="17" customFormat="1" x14ac:dyDescent="0.25">
      <c r="A618" s="5"/>
      <c r="B618" s="5"/>
      <c r="C618" s="5"/>
      <c r="D618" s="5"/>
      <c r="E618" s="5"/>
      <c r="F618" s="5"/>
      <c r="G618" s="5"/>
      <c r="H618" s="5"/>
      <c r="I618" s="22"/>
      <c r="J618" s="22"/>
      <c r="K618" s="22"/>
    </row>
    <row r="619" spans="1:11" s="17" customFormat="1" x14ac:dyDescent="0.25">
      <c r="A619" s="5"/>
      <c r="B619" s="5"/>
      <c r="C619" s="5"/>
      <c r="D619" s="5"/>
      <c r="E619" s="5"/>
      <c r="F619" s="5"/>
      <c r="G619" s="5"/>
      <c r="H619" s="5"/>
      <c r="I619" s="22"/>
      <c r="J619" s="22"/>
      <c r="K619" s="22"/>
    </row>
    <row r="620" spans="1:11" s="17" customFormat="1" x14ac:dyDescent="0.25">
      <c r="A620" s="5"/>
      <c r="B620" s="5"/>
      <c r="C620" s="5"/>
      <c r="D620" s="5"/>
      <c r="E620" s="5"/>
      <c r="F620" s="5"/>
      <c r="G620" s="5"/>
      <c r="H620" s="5"/>
      <c r="I620" s="22"/>
      <c r="J620" s="22"/>
      <c r="K620" s="22"/>
    </row>
    <row r="621" spans="1:11" s="17" customFormat="1" x14ac:dyDescent="0.25">
      <c r="A621" s="5"/>
      <c r="B621" s="5"/>
      <c r="C621" s="5"/>
      <c r="D621" s="5"/>
      <c r="E621" s="5"/>
      <c r="F621" s="5"/>
      <c r="G621" s="5"/>
      <c r="H621" s="5"/>
      <c r="I621" s="22"/>
      <c r="J621" s="22"/>
      <c r="K621" s="22"/>
    </row>
    <row r="622" spans="1:11" s="17" customFormat="1" x14ac:dyDescent="0.25">
      <c r="A622" s="5"/>
      <c r="B622" s="5"/>
      <c r="C622" s="5"/>
      <c r="D622" s="5"/>
      <c r="E622" s="5"/>
      <c r="F622" s="5"/>
      <c r="G622" s="5"/>
      <c r="H622" s="5"/>
      <c r="I622" s="22"/>
      <c r="J622" s="22"/>
      <c r="K622" s="22"/>
    </row>
    <row r="623" spans="1:11" s="17" customFormat="1" x14ac:dyDescent="0.25">
      <c r="A623" s="5"/>
      <c r="B623" s="5"/>
      <c r="C623" s="5"/>
      <c r="D623" s="5"/>
      <c r="E623" s="5"/>
      <c r="F623" s="5"/>
      <c r="G623" s="5"/>
      <c r="H623" s="5"/>
      <c r="I623" s="22"/>
      <c r="J623" s="22"/>
      <c r="K623" s="22"/>
    </row>
    <row r="624" spans="1:11" s="17" customFormat="1" x14ac:dyDescent="0.25">
      <c r="A624" s="5"/>
      <c r="B624" s="5"/>
      <c r="C624" s="5"/>
      <c r="D624" s="5"/>
      <c r="E624" s="5"/>
      <c r="F624" s="5"/>
      <c r="G624" s="5"/>
      <c r="H624" s="5"/>
      <c r="I624" s="22"/>
      <c r="J624" s="22"/>
      <c r="K624" s="22"/>
    </row>
    <row r="625" spans="1:11" s="17" customFormat="1" x14ac:dyDescent="0.25">
      <c r="A625" s="5"/>
      <c r="B625" s="5"/>
      <c r="C625" s="5"/>
      <c r="D625" s="5"/>
      <c r="E625" s="5"/>
      <c r="F625" s="5"/>
      <c r="G625" s="5"/>
      <c r="H625" s="5"/>
      <c r="I625" s="22"/>
      <c r="J625" s="22"/>
      <c r="K625" s="22"/>
    </row>
    <row r="626" spans="1:11" s="17" customFormat="1" x14ac:dyDescent="0.25">
      <c r="A626" s="5"/>
      <c r="B626" s="5"/>
      <c r="C626" s="5"/>
      <c r="D626" s="5"/>
      <c r="E626" s="5"/>
      <c r="F626" s="5"/>
      <c r="G626" s="5"/>
      <c r="H626" s="5"/>
      <c r="I626" s="22"/>
      <c r="J626" s="22"/>
      <c r="K626" s="22"/>
    </row>
    <row r="627" spans="1:11" s="17" customFormat="1" x14ac:dyDescent="0.25">
      <c r="A627" s="5"/>
      <c r="B627" s="5"/>
      <c r="C627" s="5"/>
      <c r="D627" s="5"/>
      <c r="E627" s="5"/>
      <c r="F627" s="5"/>
      <c r="G627" s="5"/>
      <c r="H627" s="5"/>
      <c r="I627" s="22"/>
      <c r="J627" s="22"/>
      <c r="K627" s="22"/>
    </row>
    <row r="628" spans="1:11" s="17" customFormat="1" x14ac:dyDescent="0.25">
      <c r="A628" s="5"/>
      <c r="B628" s="5"/>
      <c r="C628" s="5"/>
      <c r="D628" s="5"/>
      <c r="E628" s="5"/>
      <c r="F628" s="5"/>
      <c r="G628" s="5"/>
      <c r="H628" s="5"/>
      <c r="I628" s="22"/>
      <c r="J628" s="22"/>
      <c r="K628" s="22"/>
    </row>
    <row r="629" spans="1:11" s="17" customFormat="1" x14ac:dyDescent="0.25">
      <c r="A629" s="5"/>
      <c r="B629" s="5"/>
      <c r="C629" s="5"/>
      <c r="D629" s="5"/>
      <c r="E629" s="5"/>
      <c r="F629" s="5"/>
      <c r="G629" s="5"/>
      <c r="H629" s="5"/>
      <c r="I629" s="22"/>
      <c r="J629" s="22"/>
      <c r="K629" s="22"/>
    </row>
    <row r="630" spans="1:11" s="17" customFormat="1" x14ac:dyDescent="0.25">
      <c r="A630" s="5"/>
      <c r="B630" s="5"/>
      <c r="C630" s="5"/>
      <c r="D630" s="5"/>
      <c r="E630" s="5"/>
      <c r="F630" s="5"/>
      <c r="G630" s="5"/>
      <c r="H630" s="5"/>
      <c r="I630" s="22"/>
      <c r="J630" s="22"/>
      <c r="K630" s="22"/>
    </row>
    <row r="631" spans="1:11" s="17" customFormat="1" x14ac:dyDescent="0.25">
      <c r="A631" s="5"/>
      <c r="B631" s="5"/>
      <c r="C631" s="5"/>
      <c r="D631" s="5"/>
      <c r="E631" s="5"/>
      <c r="F631" s="5"/>
      <c r="G631" s="5"/>
      <c r="H631" s="5"/>
      <c r="I631" s="22"/>
      <c r="J631" s="22"/>
      <c r="K631" s="22"/>
    </row>
    <row r="632" spans="1:11" s="17" customFormat="1" x14ac:dyDescent="0.25">
      <c r="A632" s="5"/>
      <c r="B632" s="5"/>
      <c r="C632" s="5"/>
      <c r="D632" s="5"/>
      <c r="E632" s="5"/>
      <c r="F632" s="5"/>
      <c r="G632" s="5"/>
      <c r="H632" s="5"/>
      <c r="I632" s="22"/>
      <c r="J632" s="22"/>
      <c r="K632" s="22"/>
    </row>
    <row r="633" spans="1:11" s="17" customFormat="1" x14ac:dyDescent="0.25">
      <c r="A633" s="5"/>
      <c r="B633" s="5"/>
      <c r="C633" s="5"/>
      <c r="D633" s="5"/>
      <c r="E633" s="5"/>
      <c r="F633" s="5"/>
      <c r="G633" s="5"/>
      <c r="H633" s="5"/>
      <c r="I633" s="22"/>
      <c r="J633" s="22"/>
      <c r="K633" s="22"/>
    </row>
    <row r="634" spans="1:11" s="17" customFormat="1" x14ac:dyDescent="0.25">
      <c r="A634" s="5"/>
      <c r="B634" s="5"/>
      <c r="C634" s="5"/>
      <c r="D634" s="5"/>
      <c r="E634" s="5"/>
      <c r="F634" s="5"/>
      <c r="G634" s="5"/>
      <c r="H634" s="5"/>
      <c r="I634" s="22"/>
      <c r="J634" s="22"/>
      <c r="K634" s="22"/>
    </row>
    <row r="635" spans="1:11" s="17" customFormat="1" x14ac:dyDescent="0.25">
      <c r="A635" s="5"/>
      <c r="B635" s="5"/>
      <c r="C635" s="5"/>
      <c r="D635" s="5"/>
      <c r="E635" s="5"/>
      <c r="F635" s="5"/>
      <c r="G635" s="5"/>
      <c r="H635" s="5"/>
      <c r="I635" s="22"/>
      <c r="J635" s="22"/>
      <c r="K635" s="22"/>
    </row>
    <row r="636" spans="1:11" s="17" customFormat="1" x14ac:dyDescent="0.25">
      <c r="A636" s="5"/>
      <c r="B636" s="5"/>
      <c r="C636" s="5"/>
      <c r="D636" s="5"/>
      <c r="E636" s="5"/>
      <c r="F636" s="5"/>
      <c r="G636" s="5"/>
      <c r="H636" s="5"/>
      <c r="I636" s="22"/>
      <c r="J636" s="22"/>
      <c r="K636" s="22"/>
    </row>
    <row r="637" spans="1:11" s="17" customFormat="1" x14ac:dyDescent="0.25">
      <c r="A637" s="5"/>
      <c r="B637" s="5"/>
      <c r="C637" s="5"/>
      <c r="D637" s="5"/>
      <c r="E637" s="5"/>
      <c r="F637" s="5"/>
      <c r="G637" s="5"/>
      <c r="H637" s="5"/>
      <c r="I637" s="22"/>
      <c r="J637" s="22"/>
      <c r="K637" s="22"/>
    </row>
    <row r="638" spans="1:11" s="17" customFormat="1" x14ac:dyDescent="0.25">
      <c r="A638" s="5"/>
      <c r="B638" s="5"/>
      <c r="C638" s="5"/>
      <c r="D638" s="5"/>
      <c r="E638" s="5"/>
      <c r="F638" s="5"/>
      <c r="G638" s="5"/>
      <c r="H638" s="5"/>
      <c r="I638" s="22"/>
      <c r="J638" s="22"/>
      <c r="K638" s="22"/>
    </row>
    <row r="639" spans="1:11" s="17" customFormat="1" x14ac:dyDescent="0.25">
      <c r="A639" s="5"/>
      <c r="B639" s="5"/>
      <c r="C639" s="5"/>
      <c r="D639" s="5"/>
      <c r="E639" s="5"/>
      <c r="F639" s="5"/>
      <c r="G639" s="5"/>
      <c r="H639" s="5"/>
      <c r="I639" s="22"/>
      <c r="J639" s="22"/>
      <c r="K639" s="22"/>
    </row>
    <row r="640" spans="1:11" s="17" customFormat="1" x14ac:dyDescent="0.25">
      <c r="A640" s="5"/>
      <c r="B640" s="5"/>
      <c r="C640" s="5"/>
      <c r="D640" s="5"/>
      <c r="E640" s="5"/>
      <c r="F640" s="5"/>
      <c r="G640" s="5"/>
      <c r="H640" s="5"/>
      <c r="I640" s="22"/>
      <c r="J640" s="22"/>
      <c r="K640" s="22"/>
    </row>
    <row r="641" spans="1:11" s="17" customFormat="1" x14ac:dyDescent="0.25">
      <c r="A641" s="5"/>
      <c r="B641" s="5"/>
      <c r="C641" s="5"/>
      <c r="D641" s="5"/>
      <c r="E641" s="5"/>
      <c r="F641" s="5"/>
      <c r="G641" s="5"/>
      <c r="H641" s="5"/>
      <c r="I641" s="22"/>
      <c r="J641" s="22"/>
      <c r="K641" s="22"/>
    </row>
    <row r="642" spans="1:11" s="17" customFormat="1" x14ac:dyDescent="0.25">
      <c r="A642" s="5"/>
      <c r="B642" s="5"/>
      <c r="C642" s="5"/>
      <c r="D642" s="5"/>
      <c r="E642" s="5"/>
      <c r="F642" s="5"/>
      <c r="G642" s="5"/>
      <c r="H642" s="5"/>
      <c r="I642" s="22"/>
      <c r="J642" s="22"/>
      <c r="K642" s="22"/>
    </row>
    <row r="643" spans="1:11" s="17" customFormat="1" x14ac:dyDescent="0.25">
      <c r="A643" s="5"/>
      <c r="B643" s="5"/>
      <c r="C643" s="5"/>
      <c r="D643" s="5"/>
      <c r="E643" s="5"/>
      <c r="F643" s="5"/>
      <c r="G643" s="5"/>
      <c r="H643" s="5"/>
      <c r="I643" s="22"/>
      <c r="J643" s="22"/>
      <c r="K643" s="22"/>
    </row>
    <row r="644" spans="1:11" s="17" customFormat="1" x14ac:dyDescent="0.25">
      <c r="A644" s="5"/>
      <c r="B644" s="5"/>
      <c r="C644" s="5"/>
      <c r="D644" s="5"/>
      <c r="E644" s="5"/>
      <c r="F644" s="5"/>
      <c r="G644" s="5"/>
      <c r="H644" s="5"/>
      <c r="I644" s="22"/>
      <c r="J644" s="22"/>
      <c r="K644" s="22"/>
    </row>
    <row r="645" spans="1:11" s="17" customFormat="1" x14ac:dyDescent="0.25">
      <c r="A645" s="5"/>
      <c r="B645" s="5"/>
      <c r="C645" s="5"/>
      <c r="D645" s="5"/>
      <c r="E645" s="5"/>
      <c r="F645" s="5"/>
      <c r="G645" s="5"/>
      <c r="H645" s="5"/>
      <c r="I645" s="22"/>
      <c r="J645" s="22"/>
      <c r="K645" s="22"/>
    </row>
    <row r="646" spans="1:11" s="17" customFormat="1" x14ac:dyDescent="0.25">
      <c r="A646" s="5"/>
      <c r="B646" s="5"/>
      <c r="C646" s="5"/>
      <c r="D646" s="5"/>
      <c r="E646" s="5"/>
      <c r="F646" s="5"/>
      <c r="G646" s="5"/>
      <c r="H646" s="5"/>
      <c r="I646" s="22"/>
      <c r="J646" s="22"/>
      <c r="K646" s="22"/>
    </row>
    <row r="647" spans="1:11" s="17" customFormat="1" x14ac:dyDescent="0.25">
      <c r="A647" s="5"/>
      <c r="B647" s="5"/>
      <c r="C647" s="5"/>
      <c r="D647" s="5"/>
      <c r="E647" s="5"/>
      <c r="F647" s="5"/>
      <c r="G647" s="5"/>
      <c r="H647" s="5"/>
      <c r="I647" s="22"/>
      <c r="J647" s="22"/>
      <c r="K647" s="22"/>
    </row>
    <row r="648" spans="1:11" s="17" customFormat="1" x14ac:dyDescent="0.25">
      <c r="A648" s="5"/>
      <c r="B648" s="5"/>
      <c r="C648" s="5"/>
      <c r="D648" s="5"/>
      <c r="E648" s="5"/>
      <c r="F648" s="5"/>
      <c r="G648" s="5"/>
      <c r="H648" s="5"/>
      <c r="I648" s="22"/>
      <c r="J648" s="22"/>
      <c r="K648" s="22"/>
    </row>
    <row r="649" spans="1:11" s="17" customFormat="1" x14ac:dyDescent="0.25">
      <c r="A649" s="5"/>
      <c r="B649" s="5"/>
      <c r="C649" s="5"/>
      <c r="D649" s="5"/>
      <c r="E649" s="5"/>
      <c r="F649" s="5"/>
      <c r="G649" s="5"/>
      <c r="H649" s="5"/>
      <c r="I649" s="22"/>
      <c r="J649" s="22"/>
      <c r="K649" s="22"/>
    </row>
    <row r="650" spans="1:11" s="17" customFormat="1" x14ac:dyDescent="0.25">
      <c r="A650" s="5"/>
      <c r="B650" s="5"/>
      <c r="C650" s="5"/>
      <c r="D650" s="5"/>
      <c r="E650" s="5"/>
      <c r="F650" s="5"/>
      <c r="G650" s="5"/>
      <c r="H650" s="5"/>
      <c r="I650" s="22"/>
      <c r="J650" s="22"/>
      <c r="K650" s="22"/>
    </row>
    <row r="651" spans="1:11" s="17" customFormat="1" x14ac:dyDescent="0.25">
      <c r="A651" s="5"/>
      <c r="B651" s="5"/>
      <c r="C651" s="5"/>
      <c r="D651" s="5"/>
      <c r="E651" s="5"/>
      <c r="F651" s="5"/>
      <c r="G651" s="5"/>
      <c r="H651" s="5"/>
      <c r="I651" s="22"/>
      <c r="J651" s="22"/>
      <c r="K651" s="22"/>
    </row>
    <row r="652" spans="1:11" s="17" customFormat="1" x14ac:dyDescent="0.25">
      <c r="A652" s="5"/>
      <c r="B652" s="5"/>
      <c r="C652" s="5"/>
      <c r="D652" s="5"/>
      <c r="E652" s="5"/>
      <c r="F652" s="5"/>
      <c r="G652" s="5"/>
      <c r="H652" s="5"/>
      <c r="I652" s="22"/>
      <c r="J652" s="22"/>
      <c r="K652" s="22"/>
    </row>
    <row r="653" spans="1:11" s="17" customFormat="1" x14ac:dyDescent="0.25">
      <c r="A653" s="5"/>
      <c r="B653" s="5"/>
      <c r="C653" s="5"/>
      <c r="D653" s="5"/>
      <c r="E653" s="5"/>
      <c r="F653" s="5"/>
      <c r="G653" s="5"/>
      <c r="H653" s="5"/>
      <c r="I653" s="22"/>
      <c r="J653" s="22"/>
      <c r="K653" s="22"/>
    </row>
    <row r="654" spans="1:11" s="17" customFormat="1" x14ac:dyDescent="0.25">
      <c r="A654" s="5"/>
      <c r="B654" s="5"/>
      <c r="C654" s="5"/>
      <c r="D654" s="5"/>
      <c r="E654" s="5"/>
      <c r="F654" s="5"/>
      <c r="G654" s="5"/>
      <c r="H654" s="5"/>
      <c r="I654" s="22"/>
      <c r="J654" s="22"/>
      <c r="K654" s="22"/>
    </row>
    <row r="655" spans="1:11" s="17" customFormat="1" x14ac:dyDescent="0.25">
      <c r="A655" s="5"/>
      <c r="B655" s="5"/>
      <c r="C655" s="5"/>
      <c r="D655" s="5"/>
      <c r="E655" s="5"/>
      <c r="F655" s="5"/>
      <c r="G655" s="5"/>
      <c r="H655" s="5"/>
      <c r="I655" s="22"/>
      <c r="J655" s="22"/>
      <c r="K655" s="22"/>
    </row>
    <row r="656" spans="1:11" s="17" customFormat="1" x14ac:dyDescent="0.25">
      <c r="A656" s="5"/>
      <c r="B656" s="5"/>
      <c r="C656" s="5"/>
      <c r="D656" s="5"/>
      <c r="E656" s="5"/>
      <c r="F656" s="5"/>
      <c r="G656" s="5"/>
      <c r="H656" s="5"/>
      <c r="I656" s="22"/>
      <c r="J656" s="22"/>
      <c r="K656" s="22"/>
    </row>
    <row r="657" spans="1:11" s="17" customFormat="1" x14ac:dyDescent="0.25">
      <c r="A657" s="5"/>
      <c r="B657" s="5"/>
      <c r="C657" s="5"/>
      <c r="D657" s="5"/>
      <c r="E657" s="5"/>
      <c r="F657" s="5"/>
      <c r="G657" s="5"/>
      <c r="H657" s="5"/>
      <c r="I657" s="22"/>
      <c r="J657" s="22"/>
      <c r="K657" s="22"/>
    </row>
    <row r="658" spans="1:11" s="17" customFormat="1" x14ac:dyDescent="0.25">
      <c r="A658" s="5"/>
      <c r="B658" s="5"/>
      <c r="C658" s="5"/>
      <c r="D658" s="5"/>
      <c r="E658" s="5"/>
      <c r="F658" s="5"/>
      <c r="G658" s="5"/>
      <c r="H658" s="5"/>
      <c r="I658" s="22"/>
      <c r="J658" s="22"/>
      <c r="K658" s="22"/>
    </row>
    <row r="659" spans="1:11" s="17" customFormat="1" x14ac:dyDescent="0.25">
      <c r="A659" s="5"/>
      <c r="B659" s="5"/>
      <c r="C659" s="5"/>
      <c r="D659" s="5"/>
      <c r="E659" s="5"/>
      <c r="F659" s="5"/>
      <c r="G659" s="5"/>
      <c r="H659" s="5"/>
      <c r="I659" s="22"/>
      <c r="J659" s="22"/>
      <c r="K659" s="22"/>
    </row>
    <row r="660" spans="1:11" s="17" customFormat="1" x14ac:dyDescent="0.25">
      <c r="A660" s="5"/>
      <c r="B660" s="5"/>
      <c r="C660" s="5"/>
      <c r="D660" s="5"/>
      <c r="E660" s="5"/>
      <c r="F660" s="5"/>
      <c r="G660" s="5"/>
      <c r="H660" s="5"/>
      <c r="I660" s="22"/>
      <c r="J660" s="22"/>
      <c r="K660" s="22"/>
    </row>
    <row r="661" spans="1:11" s="17" customFormat="1" x14ac:dyDescent="0.25">
      <c r="A661" s="5"/>
      <c r="B661" s="5"/>
      <c r="C661" s="5"/>
      <c r="D661" s="5"/>
      <c r="E661" s="5"/>
      <c r="F661" s="5"/>
      <c r="G661" s="5"/>
      <c r="H661" s="5"/>
      <c r="I661" s="22"/>
      <c r="J661" s="22"/>
      <c r="K661" s="22"/>
    </row>
    <row r="662" spans="1:11" s="17" customFormat="1" x14ac:dyDescent="0.25">
      <c r="A662" s="5"/>
      <c r="B662" s="5"/>
      <c r="C662" s="5"/>
      <c r="D662" s="5"/>
      <c r="E662" s="5"/>
      <c r="F662" s="5"/>
      <c r="G662" s="5"/>
      <c r="H662" s="5"/>
      <c r="I662" s="22"/>
      <c r="J662" s="22"/>
      <c r="K662" s="22"/>
    </row>
    <row r="663" spans="1:11" s="17" customFormat="1" x14ac:dyDescent="0.25">
      <c r="A663" s="5"/>
      <c r="B663" s="5"/>
      <c r="C663" s="5"/>
      <c r="D663" s="5"/>
      <c r="E663" s="5"/>
      <c r="F663" s="5"/>
      <c r="G663" s="5"/>
      <c r="H663" s="5"/>
      <c r="I663" s="22"/>
      <c r="J663" s="22"/>
      <c r="K663" s="22"/>
    </row>
    <row r="664" spans="1:11" s="17" customFormat="1" x14ac:dyDescent="0.25">
      <c r="A664" s="5"/>
      <c r="B664" s="5"/>
      <c r="C664" s="5"/>
      <c r="D664" s="5"/>
      <c r="E664" s="5"/>
      <c r="F664" s="5"/>
      <c r="G664" s="5"/>
      <c r="H664" s="5"/>
      <c r="I664" s="22"/>
      <c r="J664" s="22"/>
      <c r="K664" s="22"/>
    </row>
    <row r="665" spans="1:11" s="17" customFormat="1" x14ac:dyDescent="0.25">
      <c r="A665" s="5"/>
      <c r="B665" s="5"/>
      <c r="C665" s="5"/>
      <c r="D665" s="5"/>
      <c r="E665" s="5"/>
      <c r="F665" s="5"/>
      <c r="G665" s="5"/>
      <c r="H665" s="5"/>
      <c r="I665" s="22"/>
      <c r="J665" s="22"/>
      <c r="K665" s="22"/>
    </row>
    <row r="666" spans="1:11" s="17" customFormat="1" x14ac:dyDescent="0.25">
      <c r="A666" s="5"/>
      <c r="B666" s="5"/>
      <c r="C666" s="5"/>
      <c r="D666" s="5"/>
      <c r="E666" s="5"/>
      <c r="F666" s="5"/>
      <c r="G666" s="5"/>
      <c r="H666" s="5"/>
      <c r="I666" s="22"/>
      <c r="J666" s="22"/>
      <c r="K666" s="22"/>
    </row>
    <row r="667" spans="1:11" s="17" customFormat="1" x14ac:dyDescent="0.25">
      <c r="A667" s="5"/>
      <c r="B667" s="5"/>
      <c r="C667" s="5"/>
      <c r="D667" s="5"/>
      <c r="E667" s="5"/>
      <c r="F667" s="5"/>
      <c r="G667" s="5"/>
      <c r="H667" s="5"/>
      <c r="I667" s="22"/>
      <c r="J667" s="22"/>
      <c r="K667" s="22"/>
    </row>
    <row r="668" spans="1:11" s="17" customFormat="1" x14ac:dyDescent="0.25">
      <c r="A668" s="5"/>
      <c r="B668" s="5"/>
      <c r="C668" s="5"/>
      <c r="D668" s="5"/>
      <c r="E668" s="5"/>
      <c r="F668" s="5"/>
      <c r="G668" s="5"/>
      <c r="H668" s="5"/>
      <c r="I668" s="22"/>
      <c r="J668" s="22"/>
      <c r="K668" s="22"/>
    </row>
    <row r="669" spans="1:11" s="17" customFormat="1" x14ac:dyDescent="0.25">
      <c r="A669" s="5"/>
      <c r="B669" s="5"/>
      <c r="C669" s="5"/>
      <c r="D669" s="5"/>
      <c r="E669" s="5"/>
      <c r="F669" s="5"/>
      <c r="G669" s="5"/>
      <c r="H669" s="5"/>
      <c r="I669" s="22"/>
      <c r="J669" s="22"/>
      <c r="K669" s="22"/>
    </row>
    <row r="670" spans="1:11" s="17" customFormat="1" x14ac:dyDescent="0.25">
      <c r="A670" s="5"/>
      <c r="B670" s="5"/>
      <c r="C670" s="5"/>
      <c r="D670" s="5"/>
      <c r="E670" s="5"/>
      <c r="F670" s="5"/>
      <c r="G670" s="5"/>
      <c r="H670" s="5"/>
      <c r="I670" s="22"/>
      <c r="J670" s="22"/>
      <c r="K670" s="22"/>
    </row>
    <row r="671" spans="1:11" s="17" customFormat="1" x14ac:dyDescent="0.25">
      <c r="A671" s="5"/>
      <c r="B671" s="5"/>
      <c r="C671" s="5"/>
      <c r="D671" s="5"/>
      <c r="E671" s="5"/>
      <c r="F671" s="5"/>
      <c r="G671" s="5"/>
      <c r="H671" s="5"/>
      <c r="I671" s="22"/>
      <c r="J671" s="22"/>
      <c r="K671" s="22"/>
    </row>
    <row r="672" spans="1:11" s="17" customFormat="1" x14ac:dyDescent="0.25">
      <c r="A672" s="5"/>
      <c r="B672" s="5"/>
      <c r="C672" s="5"/>
      <c r="D672" s="5"/>
      <c r="E672" s="5"/>
      <c r="F672" s="5"/>
      <c r="G672" s="5"/>
      <c r="H672" s="5"/>
      <c r="I672" s="22"/>
      <c r="J672" s="22"/>
      <c r="K672" s="22"/>
    </row>
    <row r="673" spans="1:11" s="17" customFormat="1" x14ac:dyDescent="0.25">
      <c r="A673" s="5"/>
      <c r="B673" s="5"/>
      <c r="C673" s="5"/>
      <c r="D673" s="5"/>
      <c r="E673" s="5"/>
      <c r="F673" s="5"/>
      <c r="G673" s="5"/>
      <c r="H673" s="5"/>
      <c r="I673" s="22"/>
      <c r="J673" s="22"/>
      <c r="K673" s="22"/>
    </row>
    <row r="674" spans="1:11" s="17" customFormat="1" x14ac:dyDescent="0.25">
      <c r="A674" s="5"/>
      <c r="B674" s="5"/>
      <c r="C674" s="5"/>
      <c r="D674" s="5"/>
      <c r="E674" s="5"/>
      <c r="F674" s="5"/>
      <c r="G674" s="5"/>
      <c r="H674" s="5"/>
      <c r="I674" s="22"/>
      <c r="J674" s="22"/>
      <c r="K674" s="22"/>
    </row>
    <row r="675" spans="1:11" s="17" customFormat="1" x14ac:dyDescent="0.25">
      <c r="A675" s="5"/>
      <c r="B675" s="5"/>
      <c r="C675" s="5"/>
      <c r="D675" s="5"/>
      <c r="E675" s="5"/>
      <c r="F675" s="5"/>
      <c r="G675" s="5"/>
      <c r="H675" s="5"/>
      <c r="I675" s="22"/>
      <c r="J675" s="22"/>
      <c r="K675" s="22"/>
    </row>
    <row r="676" spans="1:11" s="17" customFormat="1" x14ac:dyDescent="0.25">
      <c r="A676" s="5"/>
      <c r="B676" s="5"/>
      <c r="C676" s="5"/>
      <c r="D676" s="5"/>
      <c r="E676" s="5"/>
      <c r="F676" s="5"/>
      <c r="G676" s="5"/>
      <c r="H676" s="5"/>
      <c r="I676" s="22"/>
      <c r="J676" s="22"/>
      <c r="K676" s="22"/>
    </row>
    <row r="677" spans="1:11" s="17" customFormat="1" x14ac:dyDescent="0.25">
      <c r="A677" s="5"/>
      <c r="B677" s="5"/>
      <c r="C677" s="5"/>
      <c r="D677" s="5"/>
      <c r="E677" s="5"/>
      <c r="F677" s="5"/>
      <c r="G677" s="5"/>
      <c r="H677" s="5"/>
      <c r="I677" s="22"/>
      <c r="J677" s="22"/>
      <c r="K677" s="22"/>
    </row>
    <row r="678" spans="1:11" s="17" customFormat="1" x14ac:dyDescent="0.25">
      <c r="A678" s="5"/>
      <c r="B678" s="5"/>
      <c r="C678" s="5"/>
      <c r="D678" s="5"/>
      <c r="E678" s="5"/>
      <c r="F678" s="5"/>
      <c r="G678" s="5"/>
      <c r="H678" s="5"/>
      <c r="I678" s="22"/>
      <c r="J678" s="22"/>
      <c r="K678" s="22"/>
    </row>
    <row r="679" spans="1:11" s="17" customFormat="1" x14ac:dyDescent="0.25">
      <c r="A679" s="5"/>
      <c r="B679" s="5"/>
      <c r="C679" s="5"/>
      <c r="D679" s="5"/>
      <c r="E679" s="5"/>
      <c r="F679" s="5"/>
      <c r="G679" s="5"/>
      <c r="H679" s="5"/>
      <c r="I679" s="22"/>
      <c r="J679" s="22"/>
      <c r="K679" s="22"/>
    </row>
    <row r="680" spans="1:11" s="17" customFormat="1" x14ac:dyDescent="0.25">
      <c r="A680" s="5"/>
      <c r="B680" s="5"/>
      <c r="C680" s="5"/>
      <c r="D680" s="5"/>
      <c r="E680" s="5"/>
      <c r="F680" s="5"/>
      <c r="G680" s="5"/>
      <c r="H680" s="5"/>
      <c r="I680" s="22"/>
      <c r="J680" s="22"/>
      <c r="K680" s="22"/>
    </row>
    <row r="681" spans="1:11" s="17" customFormat="1" x14ac:dyDescent="0.25">
      <c r="A681" s="5"/>
      <c r="B681" s="5"/>
      <c r="C681" s="5"/>
      <c r="D681" s="5"/>
      <c r="E681" s="5"/>
      <c r="F681" s="5"/>
      <c r="G681" s="5"/>
      <c r="H681" s="5"/>
      <c r="I681" s="22"/>
      <c r="J681" s="22"/>
      <c r="K681" s="22"/>
    </row>
    <row r="682" spans="1:11" s="17" customFormat="1" x14ac:dyDescent="0.25">
      <c r="A682" s="5"/>
      <c r="B682" s="5"/>
      <c r="C682" s="5"/>
      <c r="D682" s="5"/>
      <c r="E682" s="5"/>
      <c r="F682" s="5"/>
      <c r="G682" s="5"/>
      <c r="H682" s="5"/>
      <c r="I682" s="22"/>
      <c r="J682" s="22"/>
      <c r="K682" s="22"/>
    </row>
    <row r="683" spans="1:11" s="17" customFormat="1" x14ac:dyDescent="0.25">
      <c r="A683" s="5"/>
      <c r="B683" s="5"/>
      <c r="C683" s="5"/>
      <c r="D683" s="5"/>
      <c r="E683" s="5"/>
      <c r="F683" s="5"/>
      <c r="G683" s="5"/>
      <c r="H683" s="5"/>
      <c r="I683" s="22"/>
      <c r="J683" s="22"/>
      <c r="K683" s="22"/>
    </row>
    <row r="684" spans="1:11" s="17" customFormat="1" x14ac:dyDescent="0.25">
      <c r="A684" s="5"/>
      <c r="B684" s="5"/>
      <c r="C684" s="5"/>
      <c r="D684" s="5"/>
      <c r="E684" s="5"/>
      <c r="F684" s="5"/>
      <c r="G684" s="5"/>
      <c r="H684" s="5"/>
      <c r="I684" s="22"/>
      <c r="J684" s="22"/>
      <c r="K684" s="22"/>
    </row>
    <row r="685" spans="1:11" s="17" customFormat="1" x14ac:dyDescent="0.25">
      <c r="A685" s="5"/>
      <c r="B685" s="5"/>
      <c r="C685" s="5"/>
      <c r="D685" s="5"/>
      <c r="E685" s="5"/>
      <c r="F685" s="5"/>
      <c r="G685" s="5"/>
      <c r="H685" s="5"/>
      <c r="I685" s="22"/>
      <c r="J685" s="22"/>
      <c r="K685" s="22"/>
    </row>
    <row r="686" spans="1:11" s="17" customFormat="1" x14ac:dyDescent="0.25">
      <c r="A686" s="5"/>
      <c r="B686" s="5"/>
      <c r="C686" s="5"/>
      <c r="D686" s="5"/>
      <c r="E686" s="5"/>
      <c r="F686" s="5"/>
      <c r="G686" s="5"/>
      <c r="H686" s="5"/>
      <c r="I686" s="22"/>
      <c r="J686" s="22"/>
      <c r="K686" s="22"/>
    </row>
    <row r="687" spans="1:11" s="17" customFormat="1" x14ac:dyDescent="0.25">
      <c r="A687" s="5"/>
      <c r="B687" s="5"/>
      <c r="C687" s="5"/>
      <c r="D687" s="5"/>
      <c r="E687" s="5"/>
      <c r="F687" s="5"/>
      <c r="G687" s="5"/>
      <c r="H687" s="5"/>
      <c r="I687" s="22"/>
      <c r="J687" s="22"/>
      <c r="K687" s="22"/>
    </row>
    <row r="688" spans="1:11" s="17" customFormat="1" x14ac:dyDescent="0.25">
      <c r="A688" s="5"/>
      <c r="B688" s="5"/>
      <c r="C688" s="5"/>
      <c r="D688" s="5"/>
      <c r="E688" s="5"/>
      <c r="F688" s="5"/>
      <c r="G688" s="5"/>
      <c r="H688" s="5"/>
      <c r="I688" s="22"/>
      <c r="J688" s="22"/>
      <c r="K688" s="22"/>
    </row>
    <row r="689" spans="1:11" s="17" customFormat="1" x14ac:dyDescent="0.25">
      <c r="A689" s="5"/>
      <c r="B689" s="5"/>
      <c r="C689" s="5"/>
      <c r="D689" s="5"/>
      <c r="E689" s="5"/>
      <c r="F689" s="5"/>
      <c r="G689" s="5"/>
      <c r="H689" s="5"/>
      <c r="I689" s="22"/>
      <c r="J689" s="22"/>
      <c r="K689" s="22"/>
    </row>
    <row r="690" spans="1:11" s="17" customFormat="1" x14ac:dyDescent="0.25">
      <c r="A690" s="5"/>
      <c r="B690" s="5"/>
      <c r="C690" s="5"/>
      <c r="D690" s="5"/>
      <c r="E690" s="5"/>
      <c r="F690" s="5"/>
      <c r="G690" s="5"/>
      <c r="H690" s="5"/>
      <c r="I690" s="22"/>
      <c r="J690" s="22"/>
      <c r="K690" s="22"/>
    </row>
    <row r="691" spans="1:11" s="17" customFormat="1" x14ac:dyDescent="0.25">
      <c r="A691" s="5"/>
      <c r="B691" s="5"/>
      <c r="C691" s="5"/>
      <c r="D691" s="5"/>
      <c r="E691" s="5"/>
      <c r="F691" s="5"/>
      <c r="G691" s="5"/>
      <c r="H691" s="5"/>
      <c r="I691" s="22"/>
      <c r="J691" s="22"/>
      <c r="K691" s="22"/>
    </row>
    <row r="692" spans="1:11" s="17" customFormat="1" x14ac:dyDescent="0.25">
      <c r="A692" s="5"/>
      <c r="B692" s="5"/>
      <c r="C692" s="5"/>
      <c r="D692" s="5"/>
      <c r="E692" s="5"/>
      <c r="F692" s="5"/>
      <c r="G692" s="5"/>
      <c r="H692" s="5"/>
      <c r="I692" s="22"/>
      <c r="J692" s="22"/>
      <c r="K692" s="22"/>
    </row>
    <row r="693" spans="1:11" s="17" customFormat="1" x14ac:dyDescent="0.25">
      <c r="A693" s="5"/>
      <c r="B693" s="5"/>
      <c r="C693" s="5"/>
      <c r="D693" s="5"/>
      <c r="E693" s="5"/>
      <c r="F693" s="5"/>
      <c r="G693" s="5"/>
      <c r="H693" s="5"/>
      <c r="I693" s="22"/>
      <c r="J693" s="22"/>
      <c r="K693" s="22"/>
    </row>
    <row r="694" spans="1:11" s="17" customFormat="1" x14ac:dyDescent="0.25">
      <c r="A694" s="5"/>
      <c r="B694" s="5"/>
      <c r="C694" s="5"/>
      <c r="D694" s="5"/>
      <c r="E694" s="5"/>
      <c r="F694" s="5"/>
      <c r="G694" s="5"/>
      <c r="H694" s="5"/>
      <c r="I694" s="22"/>
      <c r="J694" s="22"/>
      <c r="K694" s="22"/>
    </row>
    <row r="695" spans="1:11" s="17" customFormat="1" x14ac:dyDescent="0.25">
      <c r="A695" s="5"/>
      <c r="B695" s="5"/>
      <c r="C695" s="5"/>
      <c r="D695" s="5"/>
      <c r="E695" s="5"/>
      <c r="F695" s="5"/>
      <c r="G695" s="5"/>
      <c r="H695" s="5"/>
      <c r="I695" s="22"/>
      <c r="J695" s="22"/>
      <c r="K695" s="22"/>
    </row>
    <row r="696" spans="1:11" s="17" customFormat="1" x14ac:dyDescent="0.25">
      <c r="A696" s="5"/>
      <c r="B696" s="5"/>
      <c r="C696" s="5"/>
      <c r="D696" s="5"/>
      <c r="E696" s="5"/>
      <c r="F696" s="5"/>
      <c r="G696" s="5"/>
      <c r="H696" s="5"/>
      <c r="I696" s="22"/>
      <c r="J696" s="22"/>
      <c r="K696" s="22"/>
    </row>
    <row r="697" spans="1:11" s="17" customFormat="1" x14ac:dyDescent="0.25">
      <c r="A697" s="5"/>
      <c r="B697" s="5"/>
      <c r="C697" s="5"/>
      <c r="D697" s="5"/>
      <c r="E697" s="5"/>
      <c r="F697" s="5"/>
      <c r="G697" s="5"/>
      <c r="H697" s="5"/>
      <c r="I697" s="22"/>
      <c r="J697" s="22"/>
      <c r="K697" s="22"/>
    </row>
    <row r="698" spans="1:11" s="17" customFormat="1" x14ac:dyDescent="0.25">
      <c r="A698" s="5"/>
      <c r="B698" s="5"/>
      <c r="C698" s="5"/>
      <c r="D698" s="5"/>
      <c r="E698" s="5"/>
      <c r="F698" s="5"/>
      <c r="G698" s="5"/>
      <c r="H698" s="5"/>
      <c r="I698" s="22"/>
      <c r="J698" s="22"/>
      <c r="K698" s="22"/>
    </row>
    <row r="699" spans="1:11" s="17" customFormat="1" x14ac:dyDescent="0.25">
      <c r="A699" s="5"/>
      <c r="B699" s="5"/>
      <c r="C699" s="5"/>
      <c r="D699" s="5"/>
      <c r="E699" s="5"/>
      <c r="F699" s="5"/>
      <c r="G699" s="5"/>
      <c r="H699" s="5"/>
      <c r="I699" s="22"/>
      <c r="J699" s="22"/>
      <c r="K699" s="22"/>
    </row>
    <row r="700" spans="1:11" s="17" customFormat="1" x14ac:dyDescent="0.25">
      <c r="A700" s="5"/>
      <c r="B700" s="5"/>
      <c r="C700" s="5"/>
      <c r="D700" s="5"/>
      <c r="E700" s="5"/>
      <c r="F700" s="5"/>
      <c r="G700" s="5"/>
      <c r="H700" s="5"/>
      <c r="I700" s="22"/>
      <c r="J700" s="22"/>
      <c r="K700" s="22"/>
    </row>
    <row r="701" spans="1:11" s="17" customFormat="1" x14ac:dyDescent="0.25">
      <c r="A701" s="5"/>
      <c r="B701" s="5"/>
      <c r="C701" s="5"/>
      <c r="D701" s="5"/>
      <c r="E701" s="5"/>
      <c r="F701" s="5"/>
      <c r="G701" s="5"/>
      <c r="H701" s="5"/>
      <c r="I701" s="22"/>
      <c r="J701" s="22"/>
      <c r="K701" s="22"/>
    </row>
    <row r="702" spans="1:11" s="17" customFormat="1" x14ac:dyDescent="0.25">
      <c r="A702" s="5"/>
      <c r="B702" s="5"/>
      <c r="C702" s="5"/>
      <c r="D702" s="5"/>
      <c r="E702" s="5"/>
      <c r="F702" s="5"/>
      <c r="G702" s="5"/>
      <c r="H702" s="5"/>
      <c r="I702" s="22"/>
      <c r="J702" s="22"/>
      <c r="K702" s="22"/>
    </row>
    <row r="703" spans="1:11" s="17" customFormat="1" x14ac:dyDescent="0.25">
      <c r="A703" s="5"/>
      <c r="B703" s="5"/>
      <c r="C703" s="5"/>
      <c r="D703" s="5"/>
      <c r="E703" s="5"/>
      <c r="F703" s="5"/>
      <c r="G703" s="5"/>
      <c r="H703" s="5"/>
      <c r="I703" s="22"/>
      <c r="J703" s="22"/>
      <c r="K703" s="22"/>
    </row>
    <row r="704" spans="1:11" s="17" customFormat="1" x14ac:dyDescent="0.25">
      <c r="A704" s="5"/>
      <c r="B704" s="5"/>
      <c r="C704" s="5"/>
      <c r="D704" s="5"/>
      <c r="E704" s="5"/>
      <c r="F704" s="5"/>
      <c r="G704" s="5"/>
      <c r="H704" s="5"/>
      <c r="I704" s="22"/>
      <c r="J704" s="22"/>
      <c r="K704" s="22"/>
    </row>
    <row r="705" spans="1:11" s="17" customFormat="1" x14ac:dyDescent="0.25">
      <c r="A705" s="5"/>
      <c r="B705" s="5"/>
      <c r="C705" s="5"/>
      <c r="D705" s="5"/>
      <c r="E705" s="5"/>
      <c r="F705" s="5"/>
      <c r="G705" s="5"/>
      <c r="H705" s="5"/>
      <c r="I705" s="22"/>
      <c r="J705" s="22"/>
      <c r="K705" s="22"/>
    </row>
    <row r="706" spans="1:11" s="17" customFormat="1" x14ac:dyDescent="0.25">
      <c r="A706" s="5"/>
      <c r="B706" s="5"/>
      <c r="C706" s="5"/>
      <c r="D706" s="5"/>
      <c r="E706" s="5"/>
      <c r="F706" s="5"/>
      <c r="G706" s="5"/>
      <c r="H706" s="5"/>
      <c r="I706" s="22"/>
      <c r="J706" s="22"/>
      <c r="K706" s="22"/>
    </row>
    <row r="707" spans="1:11" s="17" customFormat="1" x14ac:dyDescent="0.25">
      <c r="A707" s="5"/>
      <c r="B707" s="5"/>
      <c r="C707" s="5"/>
      <c r="D707" s="5"/>
      <c r="E707" s="5"/>
      <c r="F707" s="5"/>
      <c r="G707" s="5"/>
      <c r="H707" s="5"/>
      <c r="I707" s="22"/>
      <c r="J707" s="22"/>
      <c r="K707" s="22"/>
    </row>
    <row r="708" spans="1:11" s="17" customFormat="1" x14ac:dyDescent="0.25">
      <c r="A708" s="5"/>
      <c r="B708" s="5"/>
      <c r="C708" s="5"/>
      <c r="D708" s="5"/>
      <c r="E708" s="5"/>
      <c r="F708" s="5"/>
      <c r="G708" s="5"/>
      <c r="H708" s="5"/>
      <c r="I708" s="22"/>
      <c r="J708" s="22"/>
      <c r="K708" s="22"/>
    </row>
    <row r="709" spans="1:11" s="17" customFormat="1" x14ac:dyDescent="0.25">
      <c r="A709" s="5"/>
      <c r="B709" s="5"/>
      <c r="C709" s="5"/>
      <c r="D709" s="5"/>
      <c r="E709" s="5"/>
      <c r="F709" s="5"/>
      <c r="G709" s="5"/>
      <c r="H709" s="5"/>
      <c r="I709" s="22"/>
      <c r="J709" s="22"/>
      <c r="K709" s="22"/>
    </row>
    <row r="710" spans="1:11" s="17" customFormat="1" x14ac:dyDescent="0.25">
      <c r="A710" s="5"/>
      <c r="B710" s="5"/>
      <c r="C710" s="5"/>
      <c r="D710" s="5"/>
      <c r="E710" s="5"/>
      <c r="F710" s="5"/>
      <c r="G710" s="5"/>
      <c r="H710" s="5"/>
      <c r="I710" s="22"/>
      <c r="J710" s="22"/>
      <c r="K710" s="22"/>
    </row>
    <row r="711" spans="1:11" s="17" customFormat="1" x14ac:dyDescent="0.25">
      <c r="A711" s="5"/>
      <c r="B711" s="5"/>
      <c r="C711" s="5"/>
      <c r="D711" s="5"/>
      <c r="E711" s="5"/>
      <c r="F711" s="5"/>
      <c r="G711" s="5"/>
      <c r="H711" s="5"/>
      <c r="I711" s="22"/>
      <c r="J711" s="22"/>
      <c r="K711" s="22"/>
    </row>
    <row r="712" spans="1:11" s="17" customFormat="1" x14ac:dyDescent="0.25">
      <c r="A712" s="5"/>
      <c r="B712" s="5"/>
      <c r="C712" s="5"/>
      <c r="D712" s="5"/>
      <c r="E712" s="5"/>
      <c r="F712" s="5"/>
      <c r="G712" s="5"/>
      <c r="H712" s="5"/>
      <c r="I712" s="22"/>
      <c r="J712" s="22"/>
      <c r="K712" s="22"/>
    </row>
    <row r="713" spans="1:11" s="17" customFormat="1" x14ac:dyDescent="0.25">
      <c r="A713" s="5"/>
      <c r="B713" s="5"/>
      <c r="C713" s="5"/>
      <c r="D713" s="5"/>
      <c r="E713" s="5"/>
      <c r="F713" s="5"/>
      <c r="G713" s="5"/>
      <c r="H713" s="5"/>
      <c r="I713" s="22"/>
      <c r="J713" s="22"/>
      <c r="K713" s="22"/>
    </row>
    <row r="714" spans="1:11" s="17" customFormat="1" x14ac:dyDescent="0.25">
      <c r="A714" s="5"/>
      <c r="B714" s="5"/>
      <c r="C714" s="5"/>
      <c r="D714" s="5"/>
      <c r="E714" s="5"/>
      <c r="F714" s="5"/>
      <c r="G714" s="5"/>
      <c r="H714" s="5"/>
      <c r="I714" s="22"/>
      <c r="J714" s="22"/>
      <c r="K714" s="22"/>
    </row>
    <row r="715" spans="1:11" s="17" customFormat="1" x14ac:dyDescent="0.25">
      <c r="A715" s="5"/>
      <c r="B715" s="5"/>
      <c r="C715" s="5"/>
      <c r="D715" s="5"/>
      <c r="E715" s="5"/>
      <c r="F715" s="5"/>
      <c r="G715" s="5"/>
      <c r="H715" s="5"/>
      <c r="I715" s="22"/>
      <c r="J715" s="22"/>
      <c r="K715" s="22"/>
    </row>
    <row r="716" spans="1:11" s="17" customFormat="1" x14ac:dyDescent="0.25">
      <c r="A716" s="5"/>
      <c r="B716" s="5"/>
      <c r="C716" s="5"/>
      <c r="D716" s="5"/>
      <c r="E716" s="5"/>
      <c r="F716" s="5"/>
      <c r="G716" s="5"/>
      <c r="H716" s="5"/>
      <c r="I716" s="22"/>
      <c r="J716" s="22"/>
      <c r="K716" s="22"/>
    </row>
    <row r="717" spans="1:11" s="17" customFormat="1" x14ac:dyDescent="0.25">
      <c r="A717" s="5"/>
      <c r="B717" s="5"/>
      <c r="C717" s="5"/>
      <c r="D717" s="5"/>
      <c r="E717" s="5"/>
      <c r="F717" s="5"/>
      <c r="G717" s="5"/>
      <c r="H717" s="5"/>
      <c r="I717" s="22"/>
      <c r="J717" s="22"/>
      <c r="K717" s="22"/>
    </row>
    <row r="718" spans="1:11" s="17" customFormat="1" x14ac:dyDescent="0.25">
      <c r="A718" s="5"/>
      <c r="B718" s="5"/>
      <c r="C718" s="5"/>
      <c r="D718" s="5"/>
      <c r="E718" s="5"/>
      <c r="F718" s="5"/>
      <c r="G718" s="5"/>
      <c r="H718" s="5"/>
      <c r="I718" s="22"/>
      <c r="J718" s="22"/>
      <c r="K718" s="22"/>
    </row>
    <row r="719" spans="1:11" s="17" customFormat="1" x14ac:dyDescent="0.25">
      <c r="A719" s="5"/>
      <c r="B719" s="5"/>
      <c r="C719" s="5"/>
      <c r="D719" s="5"/>
      <c r="E719" s="5"/>
      <c r="F719" s="5"/>
      <c r="G719" s="5"/>
      <c r="H719" s="5"/>
      <c r="I719" s="22"/>
      <c r="J719" s="22"/>
      <c r="K719" s="22"/>
    </row>
    <row r="720" spans="1:11" s="17" customFormat="1" x14ac:dyDescent="0.25">
      <c r="A720" s="5"/>
      <c r="B720" s="5"/>
      <c r="C720" s="5"/>
      <c r="D720" s="5"/>
      <c r="E720" s="5"/>
      <c r="F720" s="5"/>
      <c r="G720" s="5"/>
      <c r="H720" s="5"/>
      <c r="I720" s="22"/>
      <c r="J720" s="22"/>
      <c r="K720" s="22"/>
    </row>
    <row r="721" spans="1:11" s="17" customFormat="1" x14ac:dyDescent="0.25">
      <c r="A721" s="5"/>
      <c r="B721" s="5"/>
      <c r="C721" s="5"/>
      <c r="D721" s="5"/>
      <c r="E721" s="5"/>
      <c r="F721" s="5"/>
      <c r="G721" s="5"/>
      <c r="H721" s="5"/>
      <c r="I721" s="22"/>
      <c r="J721" s="22"/>
      <c r="K721" s="22"/>
    </row>
    <row r="722" spans="1:11" s="17" customFormat="1" x14ac:dyDescent="0.25">
      <c r="A722" s="5"/>
      <c r="B722" s="5"/>
      <c r="C722" s="5"/>
      <c r="D722" s="5"/>
      <c r="E722" s="5"/>
      <c r="F722" s="5"/>
      <c r="G722" s="5"/>
      <c r="H722" s="5"/>
      <c r="I722" s="22"/>
      <c r="J722" s="22"/>
      <c r="K722" s="22"/>
    </row>
    <row r="723" spans="1:11" s="17" customFormat="1" x14ac:dyDescent="0.25">
      <c r="A723" s="5"/>
      <c r="B723" s="5"/>
      <c r="C723" s="5"/>
      <c r="D723" s="5"/>
      <c r="E723" s="5"/>
      <c r="F723" s="5"/>
      <c r="G723" s="5"/>
      <c r="H723" s="5"/>
      <c r="I723" s="22"/>
      <c r="J723" s="22"/>
      <c r="K723" s="22"/>
    </row>
    <row r="724" spans="1:11" s="17" customFormat="1" x14ac:dyDescent="0.25">
      <c r="A724" s="5"/>
      <c r="B724" s="5"/>
      <c r="C724" s="5"/>
      <c r="D724" s="5"/>
      <c r="E724" s="5"/>
      <c r="F724" s="5"/>
      <c r="G724" s="5"/>
      <c r="H724" s="5"/>
      <c r="I724" s="22"/>
      <c r="J724" s="22"/>
      <c r="K724" s="22"/>
    </row>
    <row r="725" spans="1:11" s="17" customFormat="1" x14ac:dyDescent="0.25">
      <c r="A725" s="5"/>
      <c r="B725" s="5"/>
      <c r="C725" s="5"/>
      <c r="D725" s="5"/>
      <c r="E725" s="5"/>
      <c r="F725" s="5"/>
      <c r="G725" s="5"/>
      <c r="H725" s="5"/>
      <c r="I725" s="22"/>
      <c r="J725" s="22"/>
      <c r="K725" s="22"/>
    </row>
    <row r="726" spans="1:11" s="17" customFormat="1" x14ac:dyDescent="0.25">
      <c r="A726" s="5"/>
      <c r="B726" s="5"/>
      <c r="C726" s="5"/>
      <c r="D726" s="5"/>
      <c r="E726" s="5"/>
      <c r="F726" s="5"/>
      <c r="G726" s="5"/>
      <c r="H726" s="5"/>
      <c r="I726" s="22"/>
      <c r="J726" s="22"/>
      <c r="K726" s="22"/>
    </row>
    <row r="727" spans="1:11" s="17" customFormat="1" x14ac:dyDescent="0.25">
      <c r="A727" s="5"/>
      <c r="B727" s="5"/>
      <c r="C727" s="5"/>
      <c r="D727" s="5"/>
      <c r="E727" s="5"/>
      <c r="F727" s="5"/>
      <c r="G727" s="5"/>
      <c r="H727" s="5"/>
      <c r="I727" s="22"/>
      <c r="J727" s="22"/>
      <c r="K727" s="22"/>
    </row>
    <row r="728" spans="1:11" s="17" customFormat="1" x14ac:dyDescent="0.25">
      <c r="A728" s="5"/>
      <c r="B728" s="5"/>
      <c r="C728" s="5"/>
      <c r="D728" s="5"/>
      <c r="E728" s="5"/>
      <c r="F728" s="5"/>
      <c r="G728" s="5"/>
      <c r="H728" s="5"/>
      <c r="I728" s="22"/>
      <c r="J728" s="22"/>
      <c r="K728" s="22"/>
    </row>
    <row r="729" spans="1:11" s="17" customFormat="1" x14ac:dyDescent="0.25">
      <c r="A729" s="5"/>
      <c r="B729" s="5"/>
      <c r="C729" s="5"/>
      <c r="D729" s="5"/>
      <c r="E729" s="5"/>
      <c r="F729" s="5"/>
      <c r="G729" s="5"/>
      <c r="H729" s="5"/>
      <c r="I729" s="22"/>
      <c r="J729" s="22"/>
      <c r="K729" s="22"/>
    </row>
    <row r="730" spans="1:11" s="17" customFormat="1" x14ac:dyDescent="0.25">
      <c r="A730" s="5"/>
      <c r="B730" s="5"/>
      <c r="C730" s="5"/>
      <c r="D730" s="5"/>
      <c r="E730" s="5"/>
      <c r="F730" s="5"/>
      <c r="G730" s="5"/>
      <c r="H730" s="5"/>
      <c r="I730" s="22"/>
      <c r="J730" s="22"/>
      <c r="K730" s="22"/>
    </row>
    <row r="731" spans="1:11" s="17" customFormat="1" x14ac:dyDescent="0.25">
      <c r="A731" s="5"/>
      <c r="B731" s="5"/>
      <c r="C731" s="5"/>
      <c r="D731" s="5"/>
      <c r="E731" s="5"/>
      <c r="F731" s="5"/>
      <c r="G731" s="5"/>
      <c r="H731" s="5"/>
      <c r="I731" s="22"/>
      <c r="J731" s="22"/>
      <c r="K731" s="22"/>
    </row>
    <row r="732" spans="1:11" s="17" customFormat="1" x14ac:dyDescent="0.25">
      <c r="A732" s="5"/>
      <c r="B732" s="5"/>
      <c r="C732" s="5"/>
      <c r="D732" s="5"/>
      <c r="E732" s="5"/>
      <c r="F732" s="5"/>
      <c r="G732" s="5"/>
      <c r="H732" s="5"/>
      <c r="I732" s="22"/>
      <c r="J732" s="22"/>
      <c r="K732" s="22"/>
    </row>
    <row r="733" spans="1:11" s="17" customFormat="1" x14ac:dyDescent="0.25">
      <c r="A733" s="5"/>
      <c r="B733" s="5"/>
      <c r="C733" s="5"/>
      <c r="D733" s="5"/>
      <c r="E733" s="5"/>
      <c r="F733" s="5"/>
      <c r="G733" s="5"/>
      <c r="H733" s="5"/>
      <c r="I733" s="22"/>
      <c r="J733" s="22"/>
      <c r="K733" s="22"/>
    </row>
    <row r="734" spans="1:11" s="17" customFormat="1" x14ac:dyDescent="0.25">
      <c r="A734" s="5"/>
      <c r="B734" s="5"/>
      <c r="C734" s="5"/>
      <c r="D734" s="5"/>
      <c r="E734" s="5"/>
      <c r="F734" s="5"/>
      <c r="G734" s="5"/>
      <c r="H734" s="5"/>
      <c r="I734" s="22"/>
      <c r="J734" s="22"/>
      <c r="K734" s="22"/>
    </row>
    <row r="735" spans="1:11" s="17" customFormat="1" x14ac:dyDescent="0.25">
      <c r="A735" s="5"/>
      <c r="B735" s="5"/>
      <c r="C735" s="5"/>
      <c r="D735" s="5"/>
      <c r="E735" s="5"/>
      <c r="F735" s="5"/>
      <c r="G735" s="5"/>
      <c r="H735" s="5"/>
      <c r="I735" s="22"/>
      <c r="J735" s="22"/>
      <c r="K735" s="22"/>
    </row>
    <row r="736" spans="1:11" s="17" customFormat="1" x14ac:dyDescent="0.25">
      <c r="A736" s="5"/>
      <c r="B736" s="5"/>
      <c r="C736" s="5"/>
      <c r="D736" s="5"/>
      <c r="E736" s="5"/>
      <c r="F736" s="5"/>
      <c r="G736" s="5"/>
      <c r="H736" s="5"/>
      <c r="I736" s="22"/>
      <c r="J736" s="22"/>
      <c r="K736" s="22"/>
    </row>
    <row r="737" spans="1:11" s="17" customFormat="1" x14ac:dyDescent="0.25">
      <c r="A737" s="5"/>
      <c r="B737" s="5"/>
      <c r="C737" s="5"/>
      <c r="D737" s="5"/>
      <c r="E737" s="5"/>
      <c r="F737" s="5"/>
      <c r="G737" s="5"/>
      <c r="H737" s="5"/>
      <c r="I737" s="22"/>
      <c r="J737" s="22"/>
      <c r="K737" s="22"/>
    </row>
    <row r="738" spans="1:11" s="17" customFormat="1" x14ac:dyDescent="0.25">
      <c r="A738" s="5"/>
      <c r="B738" s="5"/>
      <c r="C738" s="5"/>
      <c r="D738" s="5"/>
      <c r="E738" s="5"/>
      <c r="F738" s="5"/>
      <c r="G738" s="5"/>
      <c r="H738" s="5"/>
      <c r="I738" s="22"/>
      <c r="J738" s="22"/>
      <c r="K738" s="22"/>
    </row>
    <row r="739" spans="1:11" s="17" customFormat="1" x14ac:dyDescent="0.25">
      <c r="A739" s="5"/>
      <c r="B739" s="5"/>
      <c r="C739" s="5"/>
      <c r="D739" s="5"/>
      <c r="E739" s="5"/>
      <c r="F739" s="5"/>
      <c r="G739" s="5"/>
      <c r="H739" s="5"/>
      <c r="I739" s="22"/>
      <c r="J739" s="22"/>
      <c r="K739" s="22"/>
    </row>
    <row r="740" spans="1:11" s="17" customFormat="1" x14ac:dyDescent="0.25">
      <c r="A740" s="5"/>
      <c r="B740" s="5"/>
      <c r="C740" s="5"/>
      <c r="D740" s="5"/>
      <c r="E740" s="5"/>
      <c r="F740" s="5"/>
      <c r="G740" s="5"/>
      <c r="H740" s="5"/>
      <c r="I740" s="22"/>
      <c r="J740" s="22"/>
      <c r="K740" s="22"/>
    </row>
    <row r="741" spans="1:11" s="17" customFormat="1" x14ac:dyDescent="0.25">
      <c r="A741" s="5"/>
      <c r="B741" s="5"/>
      <c r="C741" s="5"/>
      <c r="D741" s="5"/>
      <c r="E741" s="5"/>
      <c r="F741" s="5"/>
      <c r="G741" s="5"/>
      <c r="H741" s="5"/>
      <c r="I741" s="22"/>
      <c r="J741" s="22"/>
      <c r="K741" s="22"/>
    </row>
    <row r="742" spans="1:11" s="17" customFormat="1" x14ac:dyDescent="0.25">
      <c r="A742" s="5"/>
      <c r="B742" s="5"/>
      <c r="C742" s="5"/>
      <c r="D742" s="5"/>
      <c r="E742" s="5"/>
      <c r="F742" s="5"/>
      <c r="G742" s="5"/>
      <c r="H742" s="5"/>
      <c r="I742" s="22"/>
      <c r="J742" s="22"/>
      <c r="K742" s="22"/>
    </row>
    <row r="743" spans="1:11" s="17" customFormat="1" x14ac:dyDescent="0.25">
      <c r="A743" s="5"/>
      <c r="B743" s="5"/>
      <c r="C743" s="5"/>
      <c r="D743" s="5"/>
      <c r="E743" s="5"/>
      <c r="F743" s="5"/>
      <c r="G743" s="5"/>
      <c r="H743" s="5"/>
      <c r="I743" s="22"/>
      <c r="J743" s="22"/>
      <c r="K743" s="22"/>
    </row>
    <row r="744" spans="1:11" s="17" customFormat="1" x14ac:dyDescent="0.25">
      <c r="A744" s="5"/>
      <c r="B744" s="5"/>
      <c r="C744" s="5"/>
      <c r="D744" s="5"/>
      <c r="E744" s="5"/>
      <c r="F744" s="5"/>
      <c r="G744" s="5"/>
      <c r="H744" s="5"/>
      <c r="I744" s="22"/>
      <c r="J744" s="22"/>
      <c r="K744" s="22"/>
    </row>
    <row r="745" spans="1:11" s="17" customFormat="1" x14ac:dyDescent="0.25">
      <c r="A745" s="5"/>
      <c r="B745" s="5"/>
      <c r="C745" s="5"/>
      <c r="D745" s="5"/>
      <c r="E745" s="5"/>
      <c r="F745" s="5"/>
      <c r="G745" s="5"/>
      <c r="H745" s="5"/>
      <c r="I745" s="22"/>
      <c r="J745" s="22"/>
      <c r="K745" s="22"/>
    </row>
    <row r="746" spans="1:11" s="17" customFormat="1" x14ac:dyDescent="0.25">
      <c r="A746" s="5"/>
      <c r="B746" s="5"/>
      <c r="C746" s="5"/>
      <c r="D746" s="5"/>
      <c r="E746" s="5"/>
      <c r="F746" s="5"/>
      <c r="G746" s="5"/>
      <c r="H746" s="5"/>
      <c r="I746" s="22"/>
      <c r="J746" s="22"/>
      <c r="K746" s="22"/>
    </row>
    <row r="747" spans="1:11" s="17" customFormat="1" x14ac:dyDescent="0.25">
      <c r="A747" s="5"/>
      <c r="B747" s="5"/>
      <c r="C747" s="5"/>
      <c r="D747" s="5"/>
      <c r="E747" s="5"/>
      <c r="F747" s="5"/>
      <c r="G747" s="5"/>
      <c r="H747" s="5"/>
      <c r="I747" s="22"/>
      <c r="J747" s="22"/>
      <c r="K747" s="22"/>
    </row>
    <row r="748" spans="1:11" s="17" customFormat="1" x14ac:dyDescent="0.25">
      <c r="A748" s="5"/>
      <c r="B748" s="5"/>
      <c r="C748" s="5"/>
      <c r="D748" s="5"/>
      <c r="E748" s="5"/>
      <c r="F748" s="5"/>
      <c r="G748" s="5"/>
      <c r="H748" s="5"/>
      <c r="I748" s="22"/>
      <c r="J748" s="22"/>
      <c r="K748" s="22"/>
    </row>
    <row r="749" spans="1:11" s="17" customFormat="1" x14ac:dyDescent="0.25">
      <c r="A749" s="5"/>
      <c r="B749" s="5"/>
      <c r="C749" s="5"/>
      <c r="D749" s="5"/>
      <c r="E749" s="5"/>
      <c r="F749" s="5"/>
      <c r="G749" s="5"/>
      <c r="H749" s="5"/>
      <c r="I749" s="22"/>
      <c r="J749" s="22"/>
      <c r="K749" s="22"/>
    </row>
    <row r="750" spans="1:11" s="17" customFormat="1" x14ac:dyDescent="0.25">
      <c r="A750" s="5"/>
      <c r="B750" s="5"/>
      <c r="C750" s="5"/>
      <c r="D750" s="5"/>
      <c r="E750" s="5"/>
      <c r="F750" s="5"/>
      <c r="G750" s="5"/>
      <c r="H750" s="5"/>
      <c r="I750" s="22"/>
      <c r="J750" s="22"/>
      <c r="K750" s="22"/>
    </row>
    <row r="751" spans="1:11" s="17" customFormat="1" x14ac:dyDescent="0.25">
      <c r="A751" s="5"/>
      <c r="B751" s="5"/>
      <c r="C751" s="5"/>
      <c r="D751" s="5"/>
      <c r="E751" s="5"/>
      <c r="F751" s="5"/>
      <c r="G751" s="5"/>
      <c r="H751" s="5"/>
      <c r="I751" s="22"/>
      <c r="J751" s="22"/>
      <c r="K751" s="22"/>
    </row>
    <row r="752" spans="1:11" s="17" customFormat="1" x14ac:dyDescent="0.25">
      <c r="A752" s="5"/>
      <c r="B752" s="5"/>
      <c r="C752" s="5"/>
      <c r="D752" s="5"/>
      <c r="E752" s="5"/>
      <c r="F752" s="5"/>
      <c r="G752" s="5"/>
      <c r="H752" s="5"/>
      <c r="I752" s="22"/>
      <c r="J752" s="22"/>
      <c r="K752" s="22"/>
    </row>
    <row r="753" spans="1:11" s="17" customFormat="1" x14ac:dyDescent="0.25">
      <c r="A753" s="5"/>
      <c r="B753" s="5"/>
      <c r="C753" s="5"/>
      <c r="D753" s="5"/>
      <c r="E753" s="5"/>
      <c r="F753" s="5"/>
      <c r="G753" s="5"/>
      <c r="H753" s="5"/>
      <c r="I753" s="22"/>
      <c r="J753" s="22"/>
      <c r="K753" s="22"/>
    </row>
    <row r="754" spans="1:11" s="17" customFormat="1" x14ac:dyDescent="0.25">
      <c r="A754" s="5"/>
      <c r="B754" s="5"/>
      <c r="C754" s="5"/>
      <c r="D754" s="5"/>
      <c r="E754" s="5"/>
      <c r="F754" s="5"/>
      <c r="G754" s="5"/>
      <c r="H754" s="5"/>
      <c r="I754" s="22"/>
      <c r="J754" s="22"/>
      <c r="K754" s="22"/>
    </row>
    <row r="755" spans="1:11" s="17" customFormat="1" x14ac:dyDescent="0.25">
      <c r="A755" s="5"/>
      <c r="B755" s="5"/>
      <c r="C755" s="5"/>
      <c r="D755" s="5"/>
      <c r="E755" s="5"/>
      <c r="F755" s="5"/>
      <c r="G755" s="5"/>
      <c r="H755" s="5"/>
      <c r="I755" s="22"/>
      <c r="J755" s="22"/>
      <c r="K755" s="22"/>
    </row>
    <row r="756" spans="1:11" s="17" customFormat="1" x14ac:dyDescent="0.25">
      <c r="A756" s="5"/>
      <c r="B756" s="5"/>
      <c r="C756" s="5"/>
      <c r="D756" s="5"/>
      <c r="E756" s="5"/>
      <c r="F756" s="5"/>
      <c r="G756" s="5"/>
      <c r="H756" s="5"/>
      <c r="I756" s="22"/>
      <c r="J756" s="22"/>
      <c r="K756" s="22"/>
    </row>
    <row r="757" spans="1:11" s="17" customFormat="1" x14ac:dyDescent="0.25">
      <c r="A757" s="5"/>
      <c r="B757" s="5"/>
      <c r="C757" s="5"/>
      <c r="D757" s="5"/>
      <c r="E757" s="5"/>
      <c r="F757" s="5"/>
      <c r="G757" s="5"/>
      <c r="H757" s="5"/>
      <c r="I757" s="22"/>
      <c r="J757" s="22"/>
      <c r="K757" s="22"/>
    </row>
    <row r="758" spans="1:11" s="17" customFormat="1" x14ac:dyDescent="0.25">
      <c r="A758" s="5"/>
      <c r="B758" s="5"/>
      <c r="C758" s="5"/>
      <c r="D758" s="5"/>
      <c r="E758" s="5"/>
      <c r="F758" s="5"/>
      <c r="G758" s="5"/>
      <c r="H758" s="5"/>
      <c r="I758" s="22"/>
      <c r="J758" s="22"/>
      <c r="K758" s="22"/>
    </row>
    <row r="759" spans="1:11" s="17" customFormat="1" x14ac:dyDescent="0.25">
      <c r="A759" s="5"/>
      <c r="B759" s="5"/>
      <c r="C759" s="5"/>
      <c r="D759" s="5"/>
      <c r="E759" s="5"/>
      <c r="F759" s="5"/>
      <c r="G759" s="5"/>
      <c r="H759" s="5"/>
      <c r="I759" s="22"/>
      <c r="J759" s="22"/>
      <c r="K759" s="22"/>
    </row>
    <row r="760" spans="1:11" s="17" customFormat="1" x14ac:dyDescent="0.25">
      <c r="A760" s="5"/>
      <c r="B760" s="5"/>
      <c r="C760" s="5"/>
      <c r="D760" s="5"/>
      <c r="E760" s="5"/>
      <c r="F760" s="5"/>
      <c r="G760" s="5"/>
      <c r="H760" s="5"/>
      <c r="I760" s="22"/>
      <c r="J760" s="22"/>
      <c r="K760" s="22"/>
    </row>
    <row r="761" spans="1:11" s="17" customFormat="1" x14ac:dyDescent="0.25">
      <c r="A761" s="5"/>
      <c r="B761" s="5"/>
      <c r="C761" s="5"/>
      <c r="D761" s="5"/>
      <c r="E761" s="5"/>
      <c r="F761" s="5"/>
      <c r="G761" s="5"/>
      <c r="H761" s="5"/>
      <c r="I761" s="22"/>
      <c r="J761" s="22"/>
      <c r="K761" s="22"/>
    </row>
    <row r="762" spans="1:11" s="17" customFormat="1" x14ac:dyDescent="0.25">
      <c r="A762" s="5"/>
      <c r="B762" s="5"/>
      <c r="C762" s="5"/>
      <c r="D762" s="5"/>
      <c r="E762" s="5"/>
      <c r="F762" s="5"/>
      <c r="G762" s="5"/>
      <c r="H762" s="5"/>
      <c r="I762" s="22"/>
      <c r="J762" s="22"/>
      <c r="K762" s="22"/>
    </row>
    <row r="763" spans="1:11" s="17" customFormat="1" x14ac:dyDescent="0.25">
      <c r="A763" s="5"/>
      <c r="B763" s="5"/>
      <c r="C763" s="5"/>
      <c r="D763" s="5"/>
      <c r="E763" s="5"/>
      <c r="F763" s="5"/>
      <c r="G763" s="5"/>
      <c r="H763" s="5"/>
      <c r="I763" s="22"/>
      <c r="J763" s="22"/>
      <c r="K763" s="22"/>
    </row>
    <row r="764" spans="1:11" s="17" customFormat="1" x14ac:dyDescent="0.25">
      <c r="A764" s="5"/>
      <c r="B764" s="5"/>
      <c r="C764" s="5"/>
      <c r="D764" s="5"/>
      <c r="E764" s="5"/>
      <c r="F764" s="5"/>
      <c r="G764" s="5"/>
      <c r="H764" s="5"/>
      <c r="I764" s="22"/>
      <c r="J764" s="22"/>
      <c r="K764" s="22"/>
    </row>
    <row r="765" spans="1:11" s="17" customFormat="1" x14ac:dyDescent="0.25">
      <c r="A765" s="5"/>
      <c r="B765" s="5"/>
      <c r="C765" s="5"/>
      <c r="D765" s="5"/>
      <c r="E765" s="5"/>
      <c r="F765" s="5"/>
      <c r="G765" s="5"/>
      <c r="H765" s="5"/>
      <c r="I765" s="22"/>
      <c r="J765" s="22"/>
      <c r="K765" s="22"/>
    </row>
    <row r="766" spans="1:11" s="17" customFormat="1" x14ac:dyDescent="0.25">
      <c r="A766" s="5"/>
      <c r="B766" s="5"/>
      <c r="C766" s="5"/>
      <c r="D766" s="5"/>
      <c r="E766" s="5"/>
      <c r="F766" s="5"/>
      <c r="G766" s="5"/>
      <c r="H766" s="5"/>
      <c r="I766" s="22"/>
      <c r="J766" s="22"/>
      <c r="K766" s="22"/>
    </row>
    <row r="767" spans="1:11" s="17" customFormat="1" x14ac:dyDescent="0.25">
      <c r="A767" s="5"/>
      <c r="B767" s="5"/>
      <c r="C767" s="5"/>
      <c r="D767" s="5"/>
      <c r="E767" s="5"/>
      <c r="F767" s="5"/>
      <c r="G767" s="5"/>
      <c r="H767" s="5"/>
      <c r="I767" s="22"/>
      <c r="J767" s="22"/>
      <c r="K767" s="22"/>
    </row>
    <row r="768" spans="1:11" s="17" customFormat="1" x14ac:dyDescent="0.25">
      <c r="A768" s="5"/>
      <c r="B768" s="5"/>
      <c r="C768" s="5"/>
      <c r="D768" s="5"/>
      <c r="E768" s="5"/>
      <c r="F768" s="5"/>
      <c r="G768" s="5"/>
      <c r="H768" s="5"/>
      <c r="I768" s="22"/>
      <c r="J768" s="22"/>
      <c r="K768" s="22"/>
    </row>
    <row r="769" spans="1:11" s="17" customFormat="1" x14ac:dyDescent="0.25">
      <c r="A769" s="5"/>
      <c r="B769" s="5"/>
      <c r="C769" s="5"/>
      <c r="D769" s="5"/>
      <c r="E769" s="5"/>
      <c r="F769" s="5"/>
      <c r="G769" s="5"/>
      <c r="H769" s="5"/>
      <c r="I769" s="22"/>
      <c r="J769" s="22"/>
      <c r="K769" s="22"/>
    </row>
    <row r="770" spans="1:11" s="17" customFormat="1" x14ac:dyDescent="0.25">
      <c r="A770" s="5"/>
      <c r="B770" s="5"/>
      <c r="C770" s="5"/>
      <c r="D770" s="5"/>
      <c r="E770" s="5"/>
      <c r="F770" s="5"/>
      <c r="G770" s="5"/>
      <c r="H770" s="5"/>
      <c r="I770" s="22"/>
      <c r="J770" s="22"/>
      <c r="K770" s="22"/>
    </row>
    <row r="771" spans="1:11" s="17" customFormat="1" x14ac:dyDescent="0.25">
      <c r="A771" s="5"/>
      <c r="B771" s="5"/>
      <c r="C771" s="5"/>
      <c r="D771" s="5"/>
      <c r="E771" s="5"/>
      <c r="F771" s="5"/>
      <c r="G771" s="5"/>
      <c r="H771" s="5"/>
      <c r="I771" s="22"/>
      <c r="J771" s="22"/>
      <c r="K771" s="22"/>
    </row>
    <row r="772" spans="1:11" s="17" customFormat="1" x14ac:dyDescent="0.25">
      <c r="A772" s="5"/>
      <c r="B772" s="5"/>
      <c r="C772" s="5"/>
      <c r="D772" s="5"/>
      <c r="E772" s="5"/>
      <c r="F772" s="5"/>
      <c r="G772" s="5"/>
      <c r="H772" s="5"/>
      <c r="I772" s="22"/>
      <c r="J772" s="22"/>
      <c r="K772" s="22"/>
    </row>
    <row r="773" spans="1:11" s="17" customFormat="1" x14ac:dyDescent="0.25">
      <c r="A773" s="5"/>
      <c r="B773" s="5"/>
      <c r="C773" s="5"/>
      <c r="D773" s="5"/>
      <c r="E773" s="5"/>
      <c r="F773" s="5"/>
      <c r="G773" s="5"/>
      <c r="H773" s="5"/>
      <c r="I773" s="22"/>
      <c r="J773" s="22"/>
      <c r="K773" s="22"/>
    </row>
    <row r="774" spans="1:11" s="17" customFormat="1" x14ac:dyDescent="0.25">
      <c r="A774" s="5"/>
      <c r="B774" s="5"/>
      <c r="C774" s="5"/>
      <c r="D774" s="5"/>
      <c r="E774" s="5"/>
      <c r="F774" s="5"/>
      <c r="G774" s="5"/>
      <c r="H774" s="5"/>
      <c r="I774" s="22"/>
      <c r="J774" s="22"/>
      <c r="K774" s="22"/>
    </row>
    <row r="775" spans="1:11" s="17" customFormat="1" x14ac:dyDescent="0.25">
      <c r="A775" s="5"/>
      <c r="B775" s="5"/>
      <c r="C775" s="5"/>
      <c r="D775" s="5"/>
      <c r="E775" s="5"/>
      <c r="F775" s="5"/>
      <c r="G775" s="5"/>
      <c r="H775" s="5"/>
      <c r="I775" s="22"/>
      <c r="J775" s="22"/>
      <c r="K775" s="22"/>
    </row>
    <row r="776" spans="1:11" s="17" customFormat="1" x14ac:dyDescent="0.25">
      <c r="A776" s="5"/>
      <c r="B776" s="5"/>
      <c r="C776" s="5"/>
      <c r="D776" s="5"/>
      <c r="E776" s="5"/>
      <c r="F776" s="5"/>
      <c r="G776" s="5"/>
      <c r="H776" s="5"/>
      <c r="I776" s="22"/>
      <c r="J776" s="22"/>
      <c r="K776" s="22"/>
    </row>
    <row r="777" spans="1:11" s="17" customFormat="1" x14ac:dyDescent="0.25">
      <c r="A777" s="5"/>
      <c r="B777" s="5"/>
      <c r="C777" s="5"/>
      <c r="D777" s="5"/>
      <c r="E777" s="5"/>
      <c r="F777" s="5"/>
      <c r="G777" s="5"/>
      <c r="H777" s="5"/>
      <c r="I777" s="22"/>
      <c r="J777" s="22"/>
      <c r="K777" s="22"/>
    </row>
    <row r="778" spans="1:11" s="17" customFormat="1" x14ac:dyDescent="0.25">
      <c r="A778" s="5"/>
      <c r="B778" s="5"/>
      <c r="C778" s="5"/>
      <c r="D778" s="5"/>
      <c r="E778" s="5"/>
      <c r="F778" s="5"/>
      <c r="G778" s="5"/>
      <c r="H778" s="5"/>
      <c r="I778" s="22"/>
      <c r="J778" s="22"/>
      <c r="K778" s="22"/>
    </row>
    <row r="779" spans="1:11" s="17" customFormat="1" x14ac:dyDescent="0.25">
      <c r="A779" s="5"/>
      <c r="B779" s="5"/>
      <c r="C779" s="5"/>
      <c r="D779" s="5"/>
      <c r="E779" s="5"/>
      <c r="F779" s="5"/>
      <c r="G779" s="5"/>
      <c r="H779" s="5"/>
      <c r="I779" s="22"/>
      <c r="J779" s="22"/>
      <c r="K779" s="22"/>
    </row>
    <row r="780" spans="1:11" s="17" customFormat="1" x14ac:dyDescent="0.25">
      <c r="A780" s="5"/>
      <c r="B780" s="5"/>
      <c r="C780" s="5"/>
      <c r="D780" s="5"/>
      <c r="E780" s="5"/>
      <c r="F780" s="5"/>
      <c r="G780" s="5"/>
      <c r="H780" s="5"/>
      <c r="I780" s="22"/>
      <c r="J780" s="22"/>
      <c r="K780" s="22"/>
    </row>
    <row r="781" spans="1:11" s="17" customFormat="1" x14ac:dyDescent="0.25">
      <c r="A781" s="5"/>
      <c r="B781" s="5"/>
      <c r="C781" s="5"/>
      <c r="D781" s="5"/>
      <c r="E781" s="5"/>
      <c r="F781" s="5"/>
      <c r="G781" s="5"/>
      <c r="H781" s="5"/>
      <c r="I781" s="22"/>
      <c r="J781" s="22"/>
      <c r="K781" s="22"/>
    </row>
    <row r="782" spans="1:11" s="17" customFormat="1" x14ac:dyDescent="0.25">
      <c r="A782" s="5"/>
      <c r="B782" s="5"/>
      <c r="C782" s="5"/>
      <c r="D782" s="5"/>
      <c r="E782" s="5"/>
      <c r="F782" s="5"/>
      <c r="G782" s="5"/>
      <c r="H782" s="5"/>
      <c r="I782" s="22"/>
      <c r="J782" s="22"/>
      <c r="K782" s="22"/>
    </row>
    <row r="783" spans="1:11" s="17" customFormat="1" x14ac:dyDescent="0.25">
      <c r="A783" s="5"/>
      <c r="B783" s="5"/>
      <c r="C783" s="5"/>
      <c r="D783" s="5"/>
      <c r="E783" s="5"/>
      <c r="F783" s="5"/>
      <c r="G783" s="5"/>
      <c r="H783" s="5"/>
      <c r="I783" s="22"/>
      <c r="J783" s="22"/>
      <c r="K783" s="22"/>
    </row>
    <row r="784" spans="1:11" s="17" customFormat="1" x14ac:dyDescent="0.25">
      <c r="A784" s="5"/>
      <c r="B784" s="5"/>
      <c r="C784" s="5"/>
      <c r="D784" s="5"/>
      <c r="E784" s="5"/>
      <c r="F784" s="5"/>
      <c r="G784" s="5"/>
      <c r="H784" s="5"/>
      <c r="I784" s="22"/>
      <c r="J784" s="22"/>
      <c r="K784" s="22"/>
    </row>
    <row r="785" spans="1:11" s="17" customFormat="1" x14ac:dyDescent="0.25">
      <c r="A785" s="5"/>
      <c r="B785" s="5"/>
      <c r="C785" s="5"/>
      <c r="D785" s="5"/>
      <c r="E785" s="5"/>
      <c r="F785" s="5"/>
      <c r="G785" s="5"/>
      <c r="H785" s="5"/>
      <c r="I785" s="22"/>
      <c r="J785" s="22"/>
      <c r="K785" s="22"/>
    </row>
    <row r="786" spans="1:11" s="17" customFormat="1" x14ac:dyDescent="0.25">
      <c r="A786" s="5"/>
      <c r="B786" s="5"/>
      <c r="C786" s="5"/>
      <c r="D786" s="5"/>
      <c r="E786" s="5"/>
      <c r="F786" s="5"/>
      <c r="G786" s="5"/>
      <c r="H786" s="5"/>
      <c r="I786" s="22"/>
      <c r="J786" s="22"/>
      <c r="K786" s="22"/>
    </row>
    <row r="787" spans="1:11" s="17" customFormat="1" x14ac:dyDescent="0.25">
      <c r="A787" s="5"/>
      <c r="B787" s="5"/>
      <c r="C787" s="5"/>
      <c r="D787" s="5"/>
      <c r="E787" s="5"/>
      <c r="F787" s="5"/>
      <c r="G787" s="5"/>
      <c r="H787" s="5"/>
      <c r="I787" s="22"/>
      <c r="J787" s="22"/>
      <c r="K787" s="22"/>
    </row>
    <row r="788" spans="1:11" s="17" customFormat="1" x14ac:dyDescent="0.25">
      <c r="A788" s="5"/>
      <c r="B788" s="5"/>
      <c r="C788" s="5"/>
      <c r="D788" s="5"/>
      <c r="E788" s="5"/>
      <c r="F788" s="5"/>
      <c r="G788" s="5"/>
      <c r="H788" s="5"/>
      <c r="I788" s="22"/>
      <c r="J788" s="22"/>
      <c r="K788" s="22"/>
    </row>
    <row r="789" spans="1:11" s="17" customFormat="1" x14ac:dyDescent="0.25">
      <c r="A789" s="5"/>
      <c r="B789" s="5"/>
      <c r="C789" s="5"/>
      <c r="D789" s="5"/>
      <c r="E789" s="5"/>
      <c r="F789" s="5"/>
      <c r="G789" s="5"/>
      <c r="H789" s="5"/>
      <c r="I789" s="22"/>
      <c r="J789" s="22"/>
      <c r="K789" s="22"/>
    </row>
    <row r="790" spans="1:11" s="17" customFormat="1" x14ac:dyDescent="0.25">
      <c r="A790" s="5"/>
      <c r="B790" s="5"/>
      <c r="C790" s="5"/>
      <c r="D790" s="5"/>
      <c r="E790" s="5"/>
      <c r="F790" s="5"/>
      <c r="G790" s="5"/>
      <c r="H790" s="5"/>
      <c r="I790" s="22"/>
      <c r="J790" s="22"/>
      <c r="K790" s="22"/>
    </row>
    <row r="791" spans="1:11" s="17" customFormat="1" x14ac:dyDescent="0.25">
      <c r="A791" s="5"/>
      <c r="B791" s="5"/>
      <c r="C791" s="5"/>
      <c r="D791" s="5"/>
      <c r="E791" s="5"/>
      <c r="F791" s="5"/>
      <c r="G791" s="5"/>
      <c r="H791" s="5"/>
      <c r="I791" s="22"/>
      <c r="J791" s="22"/>
      <c r="K791" s="22"/>
    </row>
    <row r="792" spans="1:11" s="17" customFormat="1" x14ac:dyDescent="0.25">
      <c r="A792" s="5"/>
      <c r="B792" s="5"/>
      <c r="C792" s="5"/>
      <c r="D792" s="5"/>
      <c r="E792" s="5"/>
      <c r="F792" s="5"/>
      <c r="G792" s="5"/>
      <c r="H792" s="5"/>
      <c r="I792" s="22"/>
      <c r="J792" s="22"/>
      <c r="K792" s="22"/>
    </row>
    <row r="793" spans="1:11" s="17" customFormat="1" x14ac:dyDescent="0.25">
      <c r="A793" s="5"/>
      <c r="B793" s="5"/>
      <c r="C793" s="5"/>
      <c r="D793" s="5"/>
      <c r="E793" s="5"/>
      <c r="F793" s="5"/>
      <c r="G793" s="5"/>
      <c r="H793" s="5"/>
      <c r="I793" s="22"/>
      <c r="J793" s="22"/>
      <c r="K793" s="22"/>
    </row>
    <row r="794" spans="1:11" s="17" customFormat="1" x14ac:dyDescent="0.25">
      <c r="A794" s="5"/>
      <c r="B794" s="5"/>
      <c r="C794" s="5"/>
      <c r="D794" s="5"/>
      <c r="E794" s="5"/>
      <c r="F794" s="5"/>
      <c r="G794" s="5"/>
      <c r="H794" s="5"/>
      <c r="I794" s="22"/>
      <c r="J794" s="22"/>
      <c r="K794" s="22"/>
    </row>
    <row r="795" spans="1:11" s="17" customFormat="1" x14ac:dyDescent="0.25">
      <c r="A795" s="5"/>
      <c r="B795" s="5"/>
      <c r="C795" s="5"/>
      <c r="D795" s="5"/>
      <c r="E795" s="5"/>
      <c r="F795" s="5"/>
      <c r="G795" s="5"/>
      <c r="H795" s="5"/>
      <c r="I795" s="22"/>
      <c r="J795" s="22"/>
      <c r="K795" s="22"/>
    </row>
    <row r="796" spans="1:11" s="17" customFormat="1" x14ac:dyDescent="0.25">
      <c r="A796" s="5"/>
      <c r="B796" s="5"/>
      <c r="C796" s="5"/>
      <c r="D796" s="5"/>
      <c r="E796" s="5"/>
      <c r="F796" s="5"/>
      <c r="G796" s="5"/>
      <c r="H796" s="5"/>
      <c r="I796" s="22"/>
      <c r="J796" s="22"/>
      <c r="K796" s="22"/>
    </row>
    <row r="797" spans="1:11" s="17" customFormat="1" x14ac:dyDescent="0.25">
      <c r="A797" s="5"/>
      <c r="B797" s="5"/>
      <c r="C797" s="5"/>
      <c r="D797" s="5"/>
      <c r="E797" s="5"/>
      <c r="F797" s="5"/>
      <c r="G797" s="5"/>
      <c r="H797" s="5"/>
      <c r="I797" s="22"/>
      <c r="J797" s="22"/>
      <c r="K797" s="22"/>
    </row>
    <row r="798" spans="1:11" s="17" customFormat="1" x14ac:dyDescent="0.25">
      <c r="A798" s="5"/>
      <c r="B798" s="5"/>
      <c r="C798" s="5"/>
      <c r="D798" s="5"/>
      <c r="E798" s="5"/>
      <c r="F798" s="5"/>
      <c r="G798" s="5"/>
      <c r="H798" s="5"/>
      <c r="I798" s="22"/>
      <c r="J798" s="22"/>
      <c r="K798" s="22"/>
    </row>
    <row r="799" spans="1:11" s="17" customFormat="1" x14ac:dyDescent="0.25">
      <c r="A799" s="5"/>
      <c r="B799" s="5"/>
      <c r="C799" s="5"/>
      <c r="D799" s="5"/>
      <c r="E799" s="5"/>
      <c r="F799" s="5"/>
      <c r="G799" s="5"/>
      <c r="H799" s="5"/>
      <c r="I799" s="22"/>
      <c r="J799" s="22"/>
      <c r="K799" s="22"/>
    </row>
    <row r="800" spans="1:11" s="17" customFormat="1" x14ac:dyDescent="0.25">
      <c r="A800" s="5"/>
      <c r="B800" s="5"/>
      <c r="C800" s="5"/>
      <c r="D800" s="5"/>
      <c r="E800" s="5"/>
      <c r="F800" s="5"/>
      <c r="G800" s="5"/>
      <c r="H800" s="5"/>
      <c r="I800" s="22"/>
      <c r="J800" s="22"/>
      <c r="K800" s="22"/>
    </row>
    <row r="801" spans="1:11" s="17" customFormat="1" x14ac:dyDescent="0.25">
      <c r="A801" s="5"/>
      <c r="B801" s="5"/>
      <c r="C801" s="5"/>
      <c r="D801" s="5"/>
      <c r="E801" s="5"/>
      <c r="F801" s="5"/>
      <c r="G801" s="5"/>
      <c r="H801" s="5"/>
      <c r="I801" s="22"/>
      <c r="J801" s="22"/>
      <c r="K801" s="22"/>
    </row>
    <row r="802" spans="1:11" s="17" customFormat="1" x14ac:dyDescent="0.25">
      <c r="A802" s="5"/>
      <c r="B802" s="5"/>
      <c r="C802" s="5"/>
      <c r="D802" s="5"/>
      <c r="E802" s="5"/>
      <c r="F802" s="5"/>
      <c r="G802" s="5"/>
      <c r="H802" s="5"/>
      <c r="I802" s="22"/>
      <c r="J802" s="22"/>
      <c r="K802" s="22"/>
    </row>
    <row r="803" spans="1:11" s="17" customFormat="1" x14ac:dyDescent="0.25">
      <c r="A803" s="5"/>
      <c r="B803" s="5"/>
      <c r="C803" s="5"/>
      <c r="D803" s="5"/>
      <c r="E803" s="5"/>
      <c r="F803" s="5"/>
      <c r="G803" s="5"/>
      <c r="H803" s="5"/>
      <c r="I803" s="22"/>
      <c r="J803" s="22"/>
      <c r="K803" s="22"/>
    </row>
    <row r="804" spans="1:11" s="17" customFormat="1" x14ac:dyDescent="0.25">
      <c r="A804" s="5"/>
      <c r="B804" s="5"/>
      <c r="C804" s="5"/>
      <c r="D804" s="5"/>
      <c r="E804" s="5"/>
      <c r="F804" s="5"/>
      <c r="G804" s="5"/>
      <c r="H804" s="5"/>
      <c r="I804" s="22"/>
      <c r="J804" s="22"/>
      <c r="K804" s="22"/>
    </row>
    <row r="805" spans="1:11" s="17" customFormat="1" x14ac:dyDescent="0.25">
      <c r="A805" s="5"/>
      <c r="B805" s="5"/>
      <c r="C805" s="5"/>
      <c r="D805" s="5"/>
      <c r="E805" s="5"/>
      <c r="F805" s="5"/>
      <c r="G805" s="5"/>
      <c r="H805" s="5"/>
      <c r="I805" s="22"/>
      <c r="J805" s="22"/>
      <c r="K805" s="22"/>
    </row>
    <row r="806" spans="1:11" s="17" customFormat="1" x14ac:dyDescent="0.25">
      <c r="A806" s="5"/>
      <c r="B806" s="5"/>
      <c r="C806" s="5"/>
      <c r="D806" s="5"/>
      <c r="E806" s="5"/>
      <c r="F806" s="5"/>
      <c r="G806" s="5"/>
      <c r="H806" s="5"/>
      <c r="I806" s="22"/>
      <c r="J806" s="22"/>
      <c r="K806" s="22"/>
    </row>
    <row r="807" spans="1:11" s="17" customFormat="1" x14ac:dyDescent="0.25">
      <c r="A807" s="5"/>
      <c r="B807" s="5"/>
      <c r="C807" s="5"/>
      <c r="D807" s="5"/>
      <c r="E807" s="5"/>
      <c r="F807" s="5"/>
      <c r="G807" s="5"/>
      <c r="H807" s="5"/>
      <c r="I807" s="22"/>
      <c r="J807" s="22"/>
      <c r="K807" s="22"/>
    </row>
    <row r="808" spans="1:11" s="17" customFormat="1" x14ac:dyDescent="0.25">
      <c r="A808" s="5"/>
      <c r="B808" s="5"/>
      <c r="C808" s="5"/>
      <c r="D808" s="5"/>
      <c r="E808" s="5"/>
      <c r="F808" s="5"/>
      <c r="G808" s="5"/>
      <c r="H808" s="5"/>
      <c r="I808" s="22"/>
      <c r="J808" s="22"/>
      <c r="K808" s="22"/>
    </row>
    <row r="809" spans="1:11" s="17" customFormat="1" x14ac:dyDescent="0.25">
      <c r="A809" s="5"/>
      <c r="B809" s="5"/>
      <c r="C809" s="5"/>
      <c r="D809" s="5"/>
      <c r="E809" s="5"/>
      <c r="F809" s="5"/>
      <c r="G809" s="5"/>
      <c r="H809" s="5"/>
      <c r="I809" s="22"/>
      <c r="J809" s="22"/>
      <c r="K809" s="22"/>
    </row>
    <row r="810" spans="1:11" s="17" customFormat="1" x14ac:dyDescent="0.25">
      <c r="A810" s="5"/>
      <c r="B810" s="5"/>
      <c r="C810" s="5"/>
      <c r="D810" s="5"/>
      <c r="E810" s="5"/>
      <c r="F810" s="5"/>
      <c r="G810" s="5"/>
      <c r="H810" s="5"/>
      <c r="I810" s="22"/>
      <c r="J810" s="22"/>
      <c r="K810" s="22"/>
    </row>
    <row r="811" spans="1:11" s="17" customFormat="1" x14ac:dyDescent="0.25">
      <c r="A811" s="5"/>
      <c r="B811" s="5"/>
      <c r="C811" s="5"/>
      <c r="D811" s="5"/>
      <c r="E811" s="5"/>
      <c r="F811" s="5"/>
      <c r="G811" s="5"/>
      <c r="H811" s="5"/>
      <c r="I811" s="22"/>
      <c r="J811" s="22"/>
      <c r="K811" s="22"/>
    </row>
    <row r="812" spans="1:11" s="17" customFormat="1" x14ac:dyDescent="0.25">
      <c r="A812" s="5"/>
      <c r="B812" s="5"/>
      <c r="C812" s="5"/>
      <c r="D812" s="5"/>
      <c r="E812" s="5"/>
      <c r="F812" s="5"/>
      <c r="G812" s="5"/>
      <c r="H812" s="5"/>
      <c r="I812" s="22"/>
      <c r="J812" s="22"/>
      <c r="K812" s="22"/>
    </row>
    <row r="813" spans="1:11" s="17" customFormat="1" x14ac:dyDescent="0.25">
      <c r="A813" s="5"/>
      <c r="B813" s="5"/>
      <c r="C813" s="5"/>
      <c r="D813" s="5"/>
      <c r="E813" s="5"/>
      <c r="F813" s="5"/>
      <c r="G813" s="5"/>
      <c r="H813" s="5"/>
      <c r="I813" s="22"/>
      <c r="J813" s="22"/>
      <c r="K813" s="22"/>
    </row>
    <row r="814" spans="1:11" s="17" customFormat="1" x14ac:dyDescent="0.25">
      <c r="A814" s="5"/>
      <c r="B814" s="5"/>
      <c r="C814" s="5"/>
      <c r="D814" s="5"/>
      <c r="E814" s="5"/>
      <c r="F814" s="5"/>
      <c r="G814" s="5"/>
      <c r="H814" s="5"/>
      <c r="I814" s="22"/>
      <c r="J814" s="22"/>
      <c r="K814" s="22"/>
    </row>
    <row r="815" spans="1:11" s="17" customFormat="1" x14ac:dyDescent="0.25">
      <c r="A815" s="5"/>
      <c r="B815" s="5"/>
      <c r="C815" s="5"/>
      <c r="D815" s="5"/>
      <c r="E815" s="5"/>
      <c r="F815" s="5"/>
      <c r="G815" s="5"/>
      <c r="H815" s="5"/>
      <c r="I815" s="22"/>
      <c r="J815" s="22"/>
      <c r="K815" s="22"/>
    </row>
    <row r="816" spans="1:11" s="17" customFormat="1" x14ac:dyDescent="0.25">
      <c r="A816" s="5"/>
      <c r="B816" s="5"/>
      <c r="C816" s="5"/>
      <c r="D816" s="5"/>
      <c r="E816" s="5"/>
      <c r="F816" s="5"/>
      <c r="G816" s="5"/>
      <c r="H816" s="5"/>
      <c r="I816" s="22"/>
      <c r="J816" s="22"/>
      <c r="K816" s="22"/>
    </row>
    <row r="817" spans="1:11" s="17" customFormat="1" x14ac:dyDescent="0.25">
      <c r="A817" s="5"/>
      <c r="B817" s="5"/>
      <c r="C817" s="5"/>
      <c r="D817" s="5"/>
      <c r="E817" s="5"/>
      <c r="F817" s="5"/>
      <c r="G817" s="5"/>
      <c r="H817" s="5"/>
      <c r="I817" s="22"/>
      <c r="J817" s="22"/>
      <c r="K817" s="22"/>
    </row>
    <row r="818" spans="1:11" s="17" customFormat="1" x14ac:dyDescent="0.25">
      <c r="A818" s="5"/>
      <c r="B818" s="5"/>
      <c r="C818" s="5"/>
      <c r="D818" s="5"/>
      <c r="E818" s="5"/>
      <c r="F818" s="5"/>
      <c r="G818" s="5"/>
      <c r="H818" s="5"/>
      <c r="I818" s="22"/>
      <c r="J818" s="22"/>
      <c r="K818" s="22"/>
    </row>
    <row r="819" spans="1:11" s="17" customFormat="1" x14ac:dyDescent="0.25">
      <c r="A819" s="5"/>
      <c r="B819" s="5"/>
      <c r="C819" s="5"/>
      <c r="D819" s="5"/>
      <c r="E819" s="5"/>
      <c r="F819" s="5"/>
      <c r="G819" s="5"/>
      <c r="H819" s="5"/>
      <c r="I819" s="22"/>
      <c r="J819" s="22"/>
      <c r="K819" s="22"/>
    </row>
    <row r="820" spans="1:11" s="17" customFormat="1" x14ac:dyDescent="0.25">
      <c r="A820" s="5"/>
      <c r="B820" s="5"/>
      <c r="C820" s="5"/>
      <c r="D820" s="5"/>
      <c r="E820" s="5"/>
      <c r="F820" s="5"/>
      <c r="G820" s="5"/>
      <c r="H820" s="5"/>
      <c r="I820" s="22"/>
      <c r="J820" s="22"/>
      <c r="K820" s="22"/>
    </row>
    <row r="821" spans="1:11" s="17" customFormat="1" x14ac:dyDescent="0.25">
      <c r="A821" s="5"/>
      <c r="B821" s="5"/>
      <c r="C821" s="5"/>
      <c r="D821" s="5"/>
      <c r="E821" s="5"/>
      <c r="F821" s="5"/>
      <c r="G821" s="5"/>
      <c r="H821" s="5"/>
      <c r="I821" s="22"/>
      <c r="J821" s="22"/>
      <c r="K821" s="22"/>
    </row>
    <row r="822" spans="1:11" s="17" customFormat="1" x14ac:dyDescent="0.25">
      <c r="A822" s="5"/>
      <c r="B822" s="5"/>
      <c r="C822" s="5"/>
      <c r="D822" s="5"/>
      <c r="E822" s="5"/>
      <c r="F822" s="5"/>
      <c r="G822" s="5"/>
      <c r="H822" s="5"/>
      <c r="I822" s="22"/>
      <c r="J822" s="22"/>
      <c r="K822" s="22"/>
    </row>
    <row r="823" spans="1:11" s="17" customFormat="1" x14ac:dyDescent="0.25">
      <c r="A823" s="5"/>
      <c r="B823" s="5"/>
      <c r="C823" s="5"/>
      <c r="D823" s="5"/>
      <c r="E823" s="5"/>
      <c r="F823" s="5"/>
      <c r="G823" s="5"/>
      <c r="H823" s="5"/>
      <c r="I823" s="22"/>
      <c r="J823" s="22"/>
      <c r="K823" s="22"/>
    </row>
    <row r="824" spans="1:11" s="17" customFormat="1" x14ac:dyDescent="0.25">
      <c r="A824" s="5"/>
      <c r="B824" s="5"/>
      <c r="C824" s="5"/>
      <c r="D824" s="5"/>
      <c r="E824" s="5"/>
      <c r="F824" s="5"/>
      <c r="G824" s="5"/>
      <c r="H824" s="5"/>
      <c r="I824" s="22"/>
      <c r="J824" s="22"/>
      <c r="K824" s="22"/>
    </row>
    <row r="825" spans="1:11" s="17" customFormat="1" x14ac:dyDescent="0.25">
      <c r="A825" s="5"/>
      <c r="B825" s="5"/>
      <c r="C825" s="5"/>
      <c r="D825" s="5"/>
      <c r="E825" s="5"/>
      <c r="F825" s="5"/>
      <c r="G825" s="5"/>
      <c r="H825" s="5"/>
      <c r="I825" s="22"/>
      <c r="J825" s="22"/>
      <c r="K825" s="22"/>
    </row>
    <row r="826" spans="1:11" s="17" customFormat="1" x14ac:dyDescent="0.25">
      <c r="A826" s="5"/>
      <c r="B826" s="5"/>
      <c r="C826" s="5"/>
      <c r="D826" s="5"/>
      <c r="E826" s="5"/>
      <c r="F826" s="5"/>
      <c r="G826" s="5"/>
      <c r="H826" s="5"/>
      <c r="I826" s="22"/>
      <c r="J826" s="22"/>
      <c r="K826" s="22"/>
    </row>
    <row r="827" spans="1:11" s="17" customFormat="1" x14ac:dyDescent="0.25">
      <c r="A827" s="5"/>
      <c r="B827" s="5"/>
      <c r="C827" s="5"/>
      <c r="D827" s="5"/>
      <c r="E827" s="5"/>
      <c r="F827" s="5"/>
      <c r="G827" s="5"/>
      <c r="H827" s="5"/>
      <c r="I827" s="22"/>
      <c r="J827" s="22"/>
      <c r="K827" s="22"/>
    </row>
    <row r="828" spans="1:11" s="17" customFormat="1" x14ac:dyDescent="0.25">
      <c r="A828" s="5"/>
      <c r="B828" s="5"/>
      <c r="C828" s="5"/>
      <c r="D828" s="5"/>
      <c r="E828" s="5"/>
      <c r="F828" s="5"/>
      <c r="G828" s="5"/>
      <c r="H828" s="5"/>
      <c r="I828" s="22"/>
      <c r="J828" s="22"/>
      <c r="K828" s="22"/>
    </row>
    <row r="829" spans="1:11" s="17" customFormat="1" x14ac:dyDescent="0.25">
      <c r="A829" s="5"/>
      <c r="B829" s="5"/>
      <c r="C829" s="5"/>
      <c r="D829" s="5"/>
      <c r="E829" s="5"/>
      <c r="F829" s="5"/>
      <c r="G829" s="5"/>
      <c r="H829" s="5"/>
      <c r="I829" s="22"/>
      <c r="J829" s="22"/>
      <c r="K829" s="22"/>
    </row>
    <row r="830" spans="1:11" s="17" customFormat="1" x14ac:dyDescent="0.25">
      <c r="A830" s="5"/>
      <c r="B830" s="5"/>
      <c r="C830" s="5"/>
      <c r="D830" s="5"/>
      <c r="E830" s="5"/>
      <c r="F830" s="5"/>
      <c r="G830" s="5"/>
      <c r="H830" s="5"/>
      <c r="I830" s="22"/>
      <c r="J830" s="22"/>
      <c r="K830" s="22"/>
    </row>
    <row r="831" spans="1:11" s="17" customFormat="1" x14ac:dyDescent="0.25">
      <c r="A831" s="5"/>
      <c r="B831" s="5"/>
      <c r="C831" s="5"/>
      <c r="D831" s="5"/>
      <c r="E831" s="5"/>
      <c r="F831" s="5"/>
      <c r="G831" s="5"/>
      <c r="H831" s="5"/>
      <c r="I831" s="22"/>
      <c r="J831" s="22"/>
      <c r="K831" s="22"/>
    </row>
    <row r="832" spans="1:11" s="17" customFormat="1" x14ac:dyDescent="0.25">
      <c r="A832" s="5"/>
      <c r="B832" s="5"/>
      <c r="C832" s="5"/>
      <c r="D832" s="5"/>
      <c r="E832" s="5"/>
      <c r="F832" s="5"/>
      <c r="G832" s="5"/>
      <c r="H832" s="5"/>
      <c r="I832" s="22"/>
      <c r="J832" s="22"/>
      <c r="K832" s="22"/>
    </row>
    <row r="833" spans="1:11" s="17" customFormat="1" x14ac:dyDescent="0.25">
      <c r="A833" s="5"/>
      <c r="B833" s="5"/>
      <c r="C833" s="5"/>
      <c r="D833" s="5"/>
      <c r="E833" s="5"/>
      <c r="F833" s="5"/>
      <c r="G833" s="5"/>
      <c r="H833" s="5"/>
      <c r="I833" s="22"/>
      <c r="J833" s="22"/>
      <c r="K833" s="22"/>
    </row>
    <row r="834" spans="1:11" s="17" customFormat="1" x14ac:dyDescent="0.25">
      <c r="A834" s="5"/>
      <c r="B834" s="5"/>
      <c r="C834" s="5"/>
      <c r="D834" s="5"/>
      <c r="E834" s="5"/>
      <c r="F834" s="5"/>
      <c r="G834" s="5"/>
      <c r="H834" s="5"/>
      <c r="I834" s="22"/>
      <c r="J834" s="22"/>
      <c r="K834" s="22"/>
    </row>
    <row r="835" spans="1:11" s="17" customFormat="1" x14ac:dyDescent="0.25">
      <c r="A835" s="5"/>
      <c r="B835" s="5"/>
      <c r="C835" s="5"/>
      <c r="D835" s="5"/>
      <c r="E835" s="5"/>
      <c r="F835" s="5"/>
      <c r="G835" s="5"/>
      <c r="H835" s="5"/>
      <c r="I835" s="22"/>
      <c r="J835" s="22"/>
      <c r="K835" s="22"/>
    </row>
    <row r="836" spans="1:11" s="17" customFormat="1" x14ac:dyDescent="0.25">
      <c r="A836" s="5"/>
      <c r="B836" s="5"/>
      <c r="C836" s="5"/>
      <c r="D836" s="5"/>
      <c r="E836" s="5"/>
      <c r="F836" s="5"/>
      <c r="G836" s="5"/>
      <c r="H836" s="5"/>
      <c r="I836" s="22"/>
      <c r="J836" s="22"/>
      <c r="K836" s="22"/>
    </row>
    <row r="837" spans="1:11" s="17" customFormat="1" x14ac:dyDescent="0.25">
      <c r="A837" s="5"/>
      <c r="B837" s="5"/>
      <c r="C837" s="5"/>
      <c r="D837" s="5"/>
      <c r="E837" s="5"/>
      <c r="F837" s="5"/>
      <c r="G837" s="5"/>
      <c r="H837" s="5"/>
      <c r="I837" s="22"/>
      <c r="J837" s="22"/>
      <c r="K837" s="22"/>
    </row>
    <row r="838" spans="1:11" s="17" customFormat="1" x14ac:dyDescent="0.25">
      <c r="A838" s="5"/>
      <c r="B838" s="5"/>
      <c r="C838" s="5"/>
      <c r="D838" s="5"/>
      <c r="E838" s="5"/>
      <c r="F838" s="5"/>
      <c r="G838" s="5"/>
      <c r="H838" s="5"/>
      <c r="I838" s="22"/>
      <c r="J838" s="22"/>
      <c r="K838" s="22"/>
    </row>
    <row r="839" spans="1:11" s="17" customFormat="1" x14ac:dyDescent="0.25">
      <c r="A839" s="5"/>
      <c r="B839" s="5"/>
      <c r="C839" s="5"/>
      <c r="D839" s="5"/>
      <c r="E839" s="5"/>
      <c r="F839" s="5"/>
      <c r="G839" s="5"/>
      <c r="H839" s="5"/>
      <c r="I839" s="22"/>
      <c r="J839" s="22"/>
      <c r="K839" s="22"/>
    </row>
    <row r="840" spans="1:11" s="17" customFormat="1" x14ac:dyDescent="0.25">
      <c r="A840" s="5"/>
      <c r="B840" s="5"/>
      <c r="C840" s="5"/>
      <c r="D840" s="5"/>
      <c r="E840" s="5"/>
      <c r="F840" s="5"/>
      <c r="G840" s="5"/>
      <c r="H840" s="5"/>
      <c r="I840" s="22"/>
      <c r="J840" s="22"/>
      <c r="K840" s="22"/>
    </row>
    <row r="841" spans="1:11" s="17" customFormat="1" x14ac:dyDescent="0.25">
      <c r="A841" s="5"/>
      <c r="B841" s="5"/>
      <c r="C841" s="5"/>
      <c r="D841" s="5"/>
      <c r="E841" s="5"/>
      <c r="F841" s="5"/>
      <c r="G841" s="5"/>
      <c r="H841" s="5"/>
      <c r="I841" s="22"/>
      <c r="J841" s="22"/>
      <c r="K841" s="22"/>
    </row>
    <row r="842" spans="1:11" s="17" customFormat="1" x14ac:dyDescent="0.25">
      <c r="A842" s="5"/>
      <c r="B842" s="5"/>
      <c r="C842" s="5"/>
      <c r="D842" s="5"/>
      <c r="E842" s="5"/>
      <c r="F842" s="5"/>
      <c r="G842" s="5"/>
      <c r="H842" s="5"/>
      <c r="I842" s="22"/>
      <c r="J842" s="22"/>
      <c r="K842" s="22"/>
    </row>
    <row r="843" spans="1:11" s="17" customFormat="1" x14ac:dyDescent="0.25">
      <c r="A843" s="5"/>
      <c r="B843" s="5"/>
      <c r="C843" s="5"/>
      <c r="D843" s="5"/>
      <c r="E843" s="5"/>
      <c r="F843" s="5"/>
      <c r="G843" s="5"/>
      <c r="H843" s="5"/>
      <c r="I843" s="22"/>
      <c r="J843" s="22"/>
      <c r="K843" s="22"/>
    </row>
    <row r="844" spans="1:11" s="17" customFormat="1" x14ac:dyDescent="0.25">
      <c r="A844" s="5"/>
      <c r="B844" s="5"/>
      <c r="C844" s="5"/>
      <c r="D844" s="5"/>
      <c r="E844" s="5"/>
      <c r="F844" s="5"/>
      <c r="G844" s="5"/>
      <c r="H844" s="5"/>
      <c r="I844" s="22"/>
      <c r="J844" s="22"/>
      <c r="K844" s="22"/>
    </row>
    <row r="845" spans="1:11" s="17" customFormat="1" x14ac:dyDescent="0.25">
      <c r="A845" s="5"/>
      <c r="B845" s="5"/>
      <c r="C845" s="5"/>
      <c r="D845" s="5"/>
      <c r="E845" s="5"/>
      <c r="F845" s="5"/>
      <c r="G845" s="5"/>
      <c r="H845" s="5"/>
      <c r="I845" s="22"/>
      <c r="J845" s="22"/>
      <c r="K845" s="22"/>
    </row>
    <row r="846" spans="1:11" s="17" customFormat="1" x14ac:dyDescent="0.25">
      <c r="A846" s="5"/>
      <c r="B846" s="5"/>
      <c r="C846" s="5"/>
      <c r="D846" s="5"/>
      <c r="E846" s="5"/>
      <c r="F846" s="5"/>
      <c r="G846" s="5"/>
      <c r="H846" s="5"/>
      <c r="I846" s="22"/>
      <c r="J846" s="22"/>
      <c r="K846" s="22"/>
    </row>
    <row r="847" spans="1:11" s="17" customFormat="1" x14ac:dyDescent="0.25">
      <c r="A847" s="5"/>
      <c r="B847" s="5"/>
      <c r="C847" s="5"/>
      <c r="D847" s="5"/>
      <c r="E847" s="5"/>
      <c r="F847" s="5"/>
      <c r="G847" s="5"/>
      <c r="H847" s="5"/>
      <c r="I847" s="22"/>
      <c r="J847" s="22"/>
      <c r="K847" s="22"/>
    </row>
    <row r="848" spans="1:11" s="17" customFormat="1" x14ac:dyDescent="0.25">
      <c r="A848" s="5"/>
      <c r="B848" s="5"/>
      <c r="C848" s="5"/>
      <c r="D848" s="5"/>
      <c r="E848" s="5"/>
      <c r="F848" s="5"/>
      <c r="G848" s="5"/>
      <c r="H848" s="5"/>
      <c r="I848" s="22"/>
      <c r="J848" s="22"/>
      <c r="K848" s="22"/>
    </row>
    <row r="849" spans="1:11" s="17" customFormat="1" x14ac:dyDescent="0.25">
      <c r="A849" s="5"/>
      <c r="B849" s="5"/>
      <c r="C849" s="5"/>
      <c r="D849" s="5"/>
      <c r="E849" s="5"/>
      <c r="F849" s="5"/>
      <c r="G849" s="5"/>
      <c r="H849" s="5"/>
      <c r="I849" s="22"/>
      <c r="J849" s="22"/>
      <c r="K849" s="22"/>
    </row>
    <row r="850" spans="1:11" s="17" customFormat="1" x14ac:dyDescent="0.25">
      <c r="A850" s="5"/>
      <c r="B850" s="5"/>
      <c r="C850" s="5"/>
      <c r="D850" s="5"/>
      <c r="E850" s="5"/>
      <c r="F850" s="5"/>
      <c r="G850" s="5"/>
      <c r="H850" s="5"/>
      <c r="I850" s="22"/>
      <c r="J850" s="22"/>
      <c r="K850" s="22"/>
    </row>
    <row r="851" spans="1:11" s="17" customFormat="1" x14ac:dyDescent="0.25">
      <c r="A851" s="5"/>
      <c r="B851" s="5"/>
      <c r="C851" s="5"/>
      <c r="D851" s="5"/>
      <c r="E851" s="5"/>
      <c r="F851" s="5"/>
      <c r="G851" s="5"/>
      <c r="H851" s="5"/>
      <c r="I851" s="22"/>
      <c r="J851" s="22"/>
      <c r="K851" s="22"/>
    </row>
    <row r="852" spans="1:11" s="17" customFormat="1" x14ac:dyDescent="0.25">
      <c r="A852" s="5"/>
      <c r="B852" s="5"/>
      <c r="C852" s="5"/>
      <c r="D852" s="5"/>
      <c r="E852" s="5"/>
      <c r="F852" s="5"/>
      <c r="G852" s="5"/>
      <c r="H852" s="5"/>
      <c r="I852" s="22"/>
      <c r="J852" s="22"/>
      <c r="K852" s="22"/>
    </row>
    <row r="853" spans="1:11" s="17" customFormat="1" x14ac:dyDescent="0.25">
      <c r="A853" s="5"/>
      <c r="B853" s="5"/>
      <c r="C853" s="5"/>
      <c r="D853" s="5"/>
      <c r="E853" s="5"/>
      <c r="F853" s="5"/>
      <c r="G853" s="5"/>
      <c r="H853" s="5"/>
      <c r="I853" s="22"/>
      <c r="J853" s="22"/>
      <c r="K853" s="22"/>
    </row>
    <row r="854" spans="1:11" s="17" customFormat="1" x14ac:dyDescent="0.25">
      <c r="A854" s="5"/>
      <c r="B854" s="5"/>
      <c r="C854" s="5"/>
      <c r="D854" s="5"/>
      <c r="E854" s="5"/>
      <c r="F854" s="5"/>
      <c r="G854" s="5"/>
      <c r="H854" s="5"/>
      <c r="I854" s="22"/>
      <c r="J854" s="22"/>
      <c r="K854" s="22"/>
    </row>
    <row r="855" spans="1:11" s="17" customFormat="1" x14ac:dyDescent="0.25">
      <c r="A855" s="5"/>
      <c r="B855" s="5"/>
      <c r="C855" s="5"/>
      <c r="D855" s="5"/>
      <c r="E855" s="5"/>
      <c r="F855" s="5"/>
      <c r="G855" s="5"/>
      <c r="H855" s="5"/>
      <c r="I855" s="22"/>
      <c r="J855" s="22"/>
      <c r="K855" s="22"/>
    </row>
    <row r="856" spans="1:11" s="17" customFormat="1" x14ac:dyDescent="0.25">
      <c r="A856" s="5"/>
      <c r="B856" s="5"/>
      <c r="C856" s="5"/>
      <c r="D856" s="5"/>
      <c r="E856" s="5"/>
      <c r="F856" s="5"/>
      <c r="G856" s="5"/>
      <c r="H856" s="5"/>
      <c r="I856" s="22"/>
      <c r="J856" s="22"/>
      <c r="K856" s="22"/>
    </row>
    <row r="857" spans="1:11" s="17" customFormat="1" x14ac:dyDescent="0.25">
      <c r="A857" s="5"/>
      <c r="B857" s="5"/>
      <c r="C857" s="5"/>
      <c r="D857" s="5"/>
      <c r="E857" s="5"/>
      <c r="F857" s="5"/>
      <c r="G857" s="5"/>
      <c r="H857" s="5"/>
      <c r="I857" s="22"/>
      <c r="J857" s="22"/>
      <c r="K857" s="22"/>
    </row>
    <row r="858" spans="1:11" s="17" customFormat="1" x14ac:dyDescent="0.25">
      <c r="A858" s="5"/>
      <c r="B858" s="5"/>
      <c r="C858" s="5"/>
      <c r="D858" s="5"/>
      <c r="E858" s="5"/>
      <c r="F858" s="5"/>
      <c r="G858" s="5"/>
      <c r="H858" s="5"/>
      <c r="I858" s="22"/>
      <c r="J858" s="22"/>
      <c r="K858" s="22"/>
    </row>
    <row r="859" spans="1:11" s="17" customFormat="1" x14ac:dyDescent="0.25">
      <c r="A859" s="5"/>
      <c r="B859" s="5"/>
      <c r="C859" s="5"/>
      <c r="D859" s="5"/>
      <c r="E859" s="5"/>
      <c r="F859" s="5"/>
      <c r="G859" s="5"/>
      <c r="H859" s="5"/>
      <c r="I859" s="22"/>
      <c r="J859" s="22"/>
      <c r="K859" s="22"/>
    </row>
    <row r="860" spans="1:11" s="17" customFormat="1" x14ac:dyDescent="0.25">
      <c r="A860" s="5"/>
      <c r="B860" s="5"/>
      <c r="C860" s="5"/>
      <c r="D860" s="5"/>
      <c r="E860" s="5"/>
      <c r="F860" s="5"/>
      <c r="G860" s="5"/>
      <c r="H860" s="5"/>
      <c r="I860" s="22"/>
      <c r="J860" s="22"/>
      <c r="K860" s="22"/>
    </row>
    <row r="861" spans="1:11" s="17" customFormat="1" x14ac:dyDescent="0.25">
      <c r="A861" s="5"/>
      <c r="B861" s="5"/>
      <c r="C861" s="5"/>
      <c r="D861" s="5"/>
      <c r="E861" s="5"/>
      <c r="F861" s="5"/>
      <c r="G861" s="5"/>
      <c r="H861" s="5"/>
      <c r="I861" s="22"/>
      <c r="J861" s="22"/>
      <c r="K861" s="22"/>
    </row>
    <row r="862" spans="1:11" s="17" customFormat="1" x14ac:dyDescent="0.25">
      <c r="A862" s="5"/>
      <c r="B862" s="5"/>
      <c r="C862" s="5"/>
      <c r="D862" s="5"/>
      <c r="E862" s="5"/>
      <c r="F862" s="5"/>
      <c r="G862" s="5"/>
      <c r="H862" s="5"/>
      <c r="I862" s="22"/>
      <c r="J862" s="22"/>
      <c r="K862" s="22"/>
    </row>
    <row r="863" spans="1:11" s="17" customFormat="1" x14ac:dyDescent="0.25">
      <c r="A863" s="5"/>
      <c r="B863" s="5"/>
      <c r="C863" s="5"/>
      <c r="D863" s="5"/>
      <c r="E863" s="5"/>
      <c r="F863" s="5"/>
      <c r="G863" s="5"/>
      <c r="H863" s="5"/>
      <c r="I863" s="22"/>
      <c r="J863" s="22"/>
      <c r="K863" s="22"/>
    </row>
    <row r="864" spans="1:11" s="17" customFormat="1" x14ac:dyDescent="0.25">
      <c r="A864" s="5"/>
      <c r="B864" s="5"/>
      <c r="C864" s="5"/>
      <c r="D864" s="5"/>
      <c r="E864" s="5"/>
      <c r="F864" s="5"/>
      <c r="G864" s="5"/>
      <c r="H864" s="5"/>
      <c r="I864" s="22"/>
      <c r="J864" s="22"/>
      <c r="K864" s="22"/>
    </row>
    <row r="865" spans="1:11" s="17" customFormat="1" x14ac:dyDescent="0.25">
      <c r="A865" s="5"/>
      <c r="B865" s="5"/>
      <c r="C865" s="5"/>
      <c r="D865" s="5"/>
      <c r="E865" s="5"/>
      <c r="F865" s="5"/>
      <c r="G865" s="5"/>
      <c r="H865" s="5"/>
      <c r="I865" s="22"/>
      <c r="J865" s="22"/>
      <c r="K865" s="22"/>
    </row>
    <row r="866" spans="1:11" s="17" customFormat="1" x14ac:dyDescent="0.25">
      <c r="A866" s="5"/>
      <c r="B866" s="5"/>
      <c r="C866" s="5"/>
      <c r="D866" s="5"/>
      <c r="E866" s="5"/>
      <c r="F866" s="5"/>
      <c r="G866" s="5"/>
      <c r="H866" s="5"/>
      <c r="I866" s="22"/>
      <c r="J866" s="22"/>
      <c r="K866" s="22"/>
    </row>
    <row r="867" spans="1:11" s="17" customFormat="1" x14ac:dyDescent="0.25">
      <c r="A867" s="5"/>
      <c r="B867" s="5"/>
      <c r="C867" s="5"/>
      <c r="D867" s="5"/>
      <c r="E867" s="5"/>
      <c r="F867" s="5"/>
      <c r="G867" s="5"/>
      <c r="H867" s="5"/>
      <c r="I867" s="22"/>
      <c r="J867" s="22"/>
      <c r="K867" s="22"/>
    </row>
    <row r="868" spans="1:11" s="17" customFormat="1" x14ac:dyDescent="0.25">
      <c r="A868" s="5"/>
      <c r="B868" s="5"/>
      <c r="C868" s="5"/>
      <c r="D868" s="5"/>
      <c r="E868" s="5"/>
      <c r="F868" s="5"/>
      <c r="G868" s="5"/>
      <c r="H868" s="5"/>
      <c r="I868" s="22"/>
      <c r="J868" s="22"/>
      <c r="K868" s="22"/>
    </row>
    <row r="869" spans="1:11" s="17" customFormat="1" x14ac:dyDescent="0.25">
      <c r="A869" s="5"/>
      <c r="B869" s="5"/>
      <c r="C869" s="5"/>
      <c r="D869" s="5"/>
      <c r="E869" s="5"/>
      <c r="F869" s="5"/>
      <c r="G869" s="5"/>
      <c r="H869" s="5"/>
      <c r="I869" s="22"/>
      <c r="J869" s="22"/>
      <c r="K869" s="22"/>
    </row>
    <row r="870" spans="1:11" s="17" customFormat="1" x14ac:dyDescent="0.25">
      <c r="A870" s="5"/>
      <c r="B870" s="5"/>
      <c r="C870" s="5"/>
      <c r="D870" s="5"/>
      <c r="E870" s="5"/>
      <c r="F870" s="5"/>
      <c r="G870" s="5"/>
      <c r="H870" s="5"/>
      <c r="I870" s="22"/>
      <c r="J870" s="22"/>
      <c r="K870" s="22"/>
    </row>
    <row r="871" spans="1:11" s="17" customFormat="1" x14ac:dyDescent="0.25">
      <c r="A871" s="5"/>
      <c r="B871" s="5"/>
      <c r="C871" s="5"/>
      <c r="D871" s="5"/>
      <c r="E871" s="5"/>
      <c r="F871" s="5"/>
      <c r="G871" s="5"/>
      <c r="H871" s="5"/>
      <c r="I871" s="22"/>
      <c r="J871" s="22"/>
      <c r="K871" s="22"/>
    </row>
    <row r="872" spans="1:11" s="17" customFormat="1" x14ac:dyDescent="0.25">
      <c r="A872" s="5"/>
      <c r="B872" s="5"/>
      <c r="C872" s="5"/>
      <c r="D872" s="5"/>
      <c r="E872" s="5"/>
      <c r="F872" s="5"/>
      <c r="G872" s="5"/>
      <c r="H872" s="5"/>
      <c r="I872" s="22"/>
      <c r="J872" s="22"/>
      <c r="K872" s="22"/>
    </row>
    <row r="873" spans="1:11" s="17" customFormat="1" x14ac:dyDescent="0.25">
      <c r="A873" s="5"/>
      <c r="B873" s="5"/>
      <c r="C873" s="5"/>
      <c r="D873" s="5"/>
      <c r="E873" s="5"/>
      <c r="F873" s="5"/>
      <c r="G873" s="5"/>
      <c r="H873" s="5"/>
      <c r="I873" s="22"/>
      <c r="J873" s="22"/>
      <c r="K873" s="22"/>
    </row>
    <row r="874" spans="1:11" s="17" customFormat="1" x14ac:dyDescent="0.25">
      <c r="A874" s="5"/>
      <c r="B874" s="5"/>
      <c r="C874" s="5"/>
      <c r="D874" s="5"/>
      <c r="E874" s="5"/>
      <c r="F874" s="5"/>
      <c r="G874" s="5"/>
      <c r="H874" s="5"/>
      <c r="I874" s="22"/>
      <c r="J874" s="22"/>
      <c r="K874" s="22"/>
    </row>
    <row r="875" spans="1:11" s="17" customFormat="1" x14ac:dyDescent="0.25">
      <c r="A875" s="5"/>
      <c r="B875" s="5"/>
      <c r="C875" s="5"/>
      <c r="D875" s="5"/>
      <c r="E875" s="5"/>
      <c r="F875" s="5"/>
      <c r="G875" s="5"/>
      <c r="H875" s="5"/>
      <c r="I875" s="22"/>
      <c r="J875" s="22"/>
      <c r="K875" s="22"/>
    </row>
    <row r="876" spans="1:11" s="17" customFormat="1" x14ac:dyDescent="0.25">
      <c r="A876" s="5"/>
      <c r="B876" s="5"/>
      <c r="C876" s="5"/>
      <c r="D876" s="5"/>
      <c r="E876" s="5"/>
      <c r="F876" s="5"/>
      <c r="G876" s="5"/>
      <c r="H876" s="5"/>
      <c r="I876" s="22"/>
      <c r="J876" s="22"/>
      <c r="K876" s="22"/>
    </row>
    <row r="877" spans="1:11" s="17" customFormat="1" x14ac:dyDescent="0.25">
      <c r="A877" s="5"/>
      <c r="B877" s="5"/>
      <c r="C877" s="5"/>
      <c r="D877" s="5"/>
      <c r="E877" s="5"/>
      <c r="F877" s="5"/>
      <c r="G877" s="5"/>
      <c r="H877" s="5"/>
      <c r="I877" s="22"/>
      <c r="J877" s="22"/>
      <c r="K877" s="22"/>
    </row>
    <row r="878" spans="1:11" s="17" customFormat="1" x14ac:dyDescent="0.25">
      <c r="A878" s="5"/>
      <c r="B878" s="5"/>
      <c r="C878" s="5"/>
      <c r="D878" s="5"/>
      <c r="E878" s="5"/>
      <c r="F878" s="5"/>
      <c r="G878" s="5"/>
      <c r="H878" s="5"/>
      <c r="I878" s="22"/>
      <c r="J878" s="22"/>
      <c r="K878" s="22"/>
    </row>
    <row r="879" spans="1:11" s="17" customFormat="1" x14ac:dyDescent="0.25">
      <c r="A879" s="5"/>
      <c r="B879" s="5"/>
      <c r="C879" s="5"/>
      <c r="D879" s="5"/>
      <c r="E879" s="5"/>
      <c r="F879" s="5"/>
      <c r="G879" s="5"/>
      <c r="H879" s="5"/>
      <c r="I879" s="22"/>
      <c r="J879" s="22"/>
      <c r="K879" s="22"/>
    </row>
    <row r="880" spans="1:11" s="17" customFormat="1" x14ac:dyDescent="0.25">
      <c r="A880" s="5"/>
      <c r="B880" s="5"/>
      <c r="C880" s="5"/>
      <c r="D880" s="5"/>
      <c r="E880" s="5"/>
      <c r="F880" s="5"/>
      <c r="G880" s="5"/>
      <c r="H880" s="5"/>
      <c r="I880" s="22"/>
      <c r="J880" s="22"/>
      <c r="K880" s="22"/>
    </row>
    <row r="881" spans="1:11" s="17" customFormat="1" x14ac:dyDescent="0.25">
      <c r="A881" s="5"/>
      <c r="B881" s="5"/>
      <c r="C881" s="5"/>
      <c r="D881" s="5"/>
      <c r="E881" s="5"/>
      <c r="F881" s="5"/>
      <c r="G881" s="5"/>
      <c r="H881" s="5"/>
      <c r="I881" s="22"/>
      <c r="J881" s="22"/>
      <c r="K881" s="22"/>
    </row>
    <row r="882" spans="1:11" s="17" customFormat="1" x14ac:dyDescent="0.25">
      <c r="A882" s="5"/>
      <c r="B882" s="5"/>
      <c r="C882" s="5"/>
      <c r="D882" s="5"/>
      <c r="E882" s="5"/>
      <c r="F882" s="5"/>
      <c r="G882" s="5"/>
      <c r="H882" s="5"/>
      <c r="I882" s="22"/>
      <c r="J882" s="22"/>
      <c r="K882" s="22"/>
    </row>
    <row r="883" spans="1:11" s="17" customFormat="1" x14ac:dyDescent="0.25">
      <c r="A883" s="5"/>
      <c r="B883" s="5"/>
      <c r="C883" s="5"/>
      <c r="D883" s="5"/>
      <c r="E883" s="5"/>
      <c r="F883" s="5"/>
      <c r="G883" s="5"/>
      <c r="H883" s="5"/>
      <c r="I883" s="22"/>
      <c r="J883" s="22"/>
      <c r="K883" s="22"/>
    </row>
    <row r="884" spans="1:11" s="17" customFormat="1" x14ac:dyDescent="0.25">
      <c r="A884" s="5"/>
      <c r="B884" s="5"/>
      <c r="C884" s="5"/>
      <c r="D884" s="5"/>
      <c r="E884" s="5"/>
      <c r="F884" s="5"/>
      <c r="G884" s="5"/>
      <c r="H884" s="5"/>
      <c r="I884" s="22"/>
      <c r="J884" s="22"/>
      <c r="K884" s="22"/>
    </row>
    <row r="885" spans="1:11" s="17" customFormat="1" x14ac:dyDescent="0.25">
      <c r="A885" s="5"/>
      <c r="B885" s="5"/>
      <c r="C885" s="5"/>
      <c r="D885" s="5"/>
      <c r="E885" s="5"/>
      <c r="F885" s="5"/>
      <c r="G885" s="5"/>
      <c r="H885" s="5"/>
      <c r="I885" s="22"/>
      <c r="J885" s="22"/>
      <c r="K885" s="22"/>
    </row>
    <row r="886" spans="1:11" s="17" customFormat="1" x14ac:dyDescent="0.25">
      <c r="A886" s="5"/>
      <c r="B886" s="5"/>
      <c r="C886" s="5"/>
      <c r="D886" s="5"/>
      <c r="E886" s="5"/>
      <c r="F886" s="5"/>
      <c r="G886" s="5"/>
      <c r="H886" s="5"/>
      <c r="I886" s="22"/>
      <c r="J886" s="22"/>
      <c r="K886" s="22"/>
    </row>
    <row r="887" spans="1:11" s="17" customFormat="1" x14ac:dyDescent="0.25">
      <c r="A887" s="5"/>
      <c r="B887" s="5"/>
      <c r="C887" s="5"/>
      <c r="D887" s="5"/>
      <c r="E887" s="5"/>
      <c r="F887" s="5"/>
      <c r="G887" s="5"/>
      <c r="H887" s="5"/>
      <c r="I887" s="22"/>
      <c r="J887" s="22"/>
      <c r="K887" s="22"/>
    </row>
    <row r="888" spans="1:11" s="17" customFormat="1" x14ac:dyDescent="0.25">
      <c r="A888" s="5"/>
      <c r="B888" s="5"/>
      <c r="C888" s="5"/>
      <c r="D888" s="5"/>
      <c r="E888" s="5"/>
      <c r="F888" s="5"/>
      <c r="G888" s="5"/>
      <c r="H888" s="5"/>
      <c r="I888" s="22"/>
      <c r="J888" s="22"/>
      <c r="K888" s="22"/>
    </row>
    <row r="889" spans="1:11" s="17" customFormat="1" x14ac:dyDescent="0.25">
      <c r="A889" s="5"/>
      <c r="B889" s="5"/>
      <c r="C889" s="5"/>
      <c r="D889" s="5"/>
      <c r="E889" s="5"/>
      <c r="F889" s="5"/>
      <c r="G889" s="5"/>
      <c r="H889" s="5"/>
      <c r="I889" s="22"/>
      <c r="J889" s="22"/>
      <c r="K889" s="22"/>
    </row>
    <row r="890" spans="1:11" s="17" customFormat="1" x14ac:dyDescent="0.25">
      <c r="A890" s="5"/>
      <c r="B890" s="5"/>
      <c r="C890" s="5"/>
      <c r="D890" s="5"/>
      <c r="E890" s="5"/>
      <c r="F890" s="5"/>
      <c r="G890" s="5"/>
      <c r="H890" s="5"/>
      <c r="I890" s="22"/>
      <c r="J890" s="22"/>
      <c r="K890" s="22"/>
    </row>
    <row r="891" spans="1:11" s="17" customFormat="1" x14ac:dyDescent="0.25">
      <c r="A891" s="5"/>
      <c r="B891" s="5"/>
      <c r="C891" s="5"/>
      <c r="D891" s="5"/>
      <c r="E891" s="5"/>
      <c r="F891" s="5"/>
      <c r="G891" s="5"/>
      <c r="H891" s="5"/>
      <c r="I891" s="22"/>
      <c r="J891" s="22"/>
      <c r="K891" s="22"/>
    </row>
    <row r="892" spans="1:11" s="17" customFormat="1" x14ac:dyDescent="0.25">
      <c r="A892" s="5"/>
      <c r="B892" s="5"/>
      <c r="C892" s="5"/>
      <c r="D892" s="5"/>
      <c r="E892" s="5"/>
      <c r="F892" s="5"/>
      <c r="G892" s="5"/>
      <c r="H892" s="5"/>
      <c r="I892" s="22"/>
      <c r="J892" s="22"/>
      <c r="K892" s="22"/>
    </row>
    <row r="893" spans="1:11" s="17" customFormat="1" x14ac:dyDescent="0.25">
      <c r="A893" s="5"/>
      <c r="B893" s="5"/>
      <c r="C893" s="5"/>
      <c r="D893" s="5"/>
      <c r="E893" s="5"/>
      <c r="F893" s="5"/>
      <c r="G893" s="5"/>
      <c r="H893" s="5"/>
      <c r="I893" s="22"/>
      <c r="J893" s="22"/>
      <c r="K893" s="22"/>
    </row>
    <row r="894" spans="1:11" s="17" customFormat="1" x14ac:dyDescent="0.25">
      <c r="A894" s="5"/>
      <c r="B894" s="5"/>
      <c r="C894" s="5"/>
      <c r="D894" s="5"/>
      <c r="E894" s="5"/>
      <c r="F894" s="5"/>
      <c r="G894" s="5"/>
      <c r="H894" s="5"/>
      <c r="I894" s="22"/>
      <c r="J894" s="22"/>
      <c r="K894" s="22"/>
    </row>
    <row r="895" spans="1:11" s="17" customFormat="1" x14ac:dyDescent="0.25">
      <c r="A895" s="5"/>
      <c r="B895" s="5"/>
      <c r="C895" s="5"/>
      <c r="D895" s="5"/>
      <c r="E895" s="5"/>
      <c r="F895" s="5"/>
      <c r="G895" s="5"/>
      <c r="H895" s="5"/>
      <c r="I895" s="22"/>
      <c r="J895" s="22"/>
      <c r="K895" s="22"/>
    </row>
    <row r="896" spans="1:11" s="17" customFormat="1" x14ac:dyDescent="0.25">
      <c r="A896" s="5"/>
      <c r="B896" s="5"/>
      <c r="C896" s="5"/>
      <c r="D896" s="5"/>
      <c r="E896" s="5"/>
      <c r="F896" s="5"/>
      <c r="G896" s="5"/>
      <c r="H896" s="5"/>
      <c r="I896" s="22"/>
      <c r="J896" s="22"/>
      <c r="K896" s="22"/>
    </row>
    <row r="897" spans="1:11" s="17" customFormat="1" x14ac:dyDescent="0.25">
      <c r="A897" s="5"/>
      <c r="B897" s="5"/>
      <c r="C897" s="5"/>
      <c r="D897" s="5"/>
      <c r="E897" s="5"/>
      <c r="F897" s="5"/>
      <c r="G897" s="5"/>
      <c r="H897" s="5"/>
      <c r="I897" s="22"/>
      <c r="J897" s="22"/>
      <c r="K897" s="22"/>
    </row>
    <row r="898" spans="1:11" s="17" customFormat="1" x14ac:dyDescent="0.25">
      <c r="A898" s="5"/>
      <c r="B898" s="5"/>
      <c r="C898" s="5"/>
      <c r="D898" s="5"/>
      <c r="E898" s="5"/>
      <c r="F898" s="5"/>
      <c r="G898" s="5"/>
      <c r="H898" s="5"/>
      <c r="I898" s="22"/>
      <c r="J898" s="22"/>
      <c r="K898" s="22"/>
    </row>
    <row r="899" spans="1:11" s="17" customFormat="1" x14ac:dyDescent="0.25">
      <c r="A899" s="5"/>
      <c r="B899" s="5"/>
      <c r="C899" s="5"/>
      <c r="D899" s="5"/>
      <c r="E899" s="5"/>
      <c r="F899" s="5"/>
      <c r="G899" s="5"/>
      <c r="H899" s="5"/>
      <c r="I899" s="22"/>
      <c r="J899" s="22"/>
      <c r="K899" s="22"/>
    </row>
    <row r="900" spans="1:11" s="17" customFormat="1" x14ac:dyDescent="0.25">
      <c r="A900" s="5"/>
      <c r="B900" s="5"/>
      <c r="C900" s="5"/>
      <c r="D900" s="5"/>
      <c r="E900" s="5"/>
      <c r="F900" s="5"/>
      <c r="G900" s="5"/>
      <c r="H900" s="5"/>
      <c r="I900" s="22"/>
      <c r="J900" s="22"/>
      <c r="K900" s="22"/>
    </row>
    <row r="901" spans="1:11" s="17" customFormat="1" x14ac:dyDescent="0.25">
      <c r="A901" s="5"/>
      <c r="B901" s="5"/>
      <c r="C901" s="5"/>
      <c r="D901" s="5"/>
      <c r="E901" s="5"/>
      <c r="F901" s="5"/>
      <c r="G901" s="5"/>
      <c r="H901" s="5"/>
      <c r="I901" s="22"/>
      <c r="J901" s="22"/>
      <c r="K901" s="22"/>
    </row>
    <row r="902" spans="1:11" s="17" customFormat="1" x14ac:dyDescent="0.25">
      <c r="A902" s="5"/>
      <c r="B902" s="5"/>
      <c r="C902" s="5"/>
      <c r="D902" s="5"/>
      <c r="E902" s="5"/>
      <c r="F902" s="5"/>
      <c r="G902" s="5"/>
      <c r="H902" s="5"/>
      <c r="I902" s="22"/>
      <c r="J902" s="22"/>
      <c r="K902" s="22"/>
    </row>
    <row r="903" spans="1:11" s="17" customFormat="1" x14ac:dyDescent="0.25">
      <c r="A903" s="5"/>
      <c r="B903" s="5"/>
      <c r="C903" s="5"/>
      <c r="D903" s="5"/>
      <c r="E903" s="5"/>
      <c r="F903" s="5"/>
      <c r="G903" s="5"/>
      <c r="H903" s="5"/>
      <c r="I903" s="22"/>
      <c r="J903" s="22"/>
      <c r="K903" s="22"/>
    </row>
    <row r="904" spans="1:11" s="17" customFormat="1" x14ac:dyDescent="0.25">
      <c r="A904" s="5"/>
      <c r="B904" s="5"/>
      <c r="C904" s="5"/>
      <c r="D904" s="5"/>
      <c r="E904" s="5"/>
      <c r="F904" s="5"/>
      <c r="G904" s="5"/>
      <c r="H904" s="5"/>
      <c r="I904" s="22"/>
      <c r="J904" s="22"/>
      <c r="K904" s="22"/>
    </row>
    <row r="905" spans="1:11" s="17" customFormat="1" x14ac:dyDescent="0.25">
      <c r="A905" s="5"/>
      <c r="B905" s="5"/>
      <c r="C905" s="5"/>
      <c r="D905" s="5"/>
      <c r="E905" s="5"/>
      <c r="F905" s="5"/>
      <c r="G905" s="5"/>
      <c r="H905" s="5"/>
      <c r="I905" s="22"/>
      <c r="J905" s="22"/>
      <c r="K905" s="22"/>
    </row>
    <row r="906" spans="1:11" s="17" customFormat="1" x14ac:dyDescent="0.25">
      <c r="A906" s="5"/>
      <c r="B906" s="5"/>
      <c r="C906" s="5"/>
      <c r="D906" s="5"/>
      <c r="E906" s="5"/>
      <c r="F906" s="5"/>
      <c r="G906" s="5"/>
      <c r="H906" s="5"/>
      <c r="I906" s="22"/>
      <c r="J906" s="22"/>
      <c r="K906" s="22"/>
    </row>
    <row r="907" spans="1:11" s="17" customFormat="1" x14ac:dyDescent="0.25">
      <c r="A907" s="5"/>
      <c r="B907" s="5"/>
      <c r="C907" s="5"/>
      <c r="D907" s="5"/>
      <c r="E907" s="5"/>
      <c r="F907" s="5"/>
      <c r="G907" s="5"/>
      <c r="H907" s="5"/>
      <c r="I907" s="22"/>
      <c r="J907" s="22"/>
      <c r="K907" s="22"/>
    </row>
    <row r="908" spans="1:11" s="17" customFormat="1" x14ac:dyDescent="0.25">
      <c r="A908" s="5"/>
      <c r="B908" s="5"/>
      <c r="C908" s="5"/>
      <c r="D908" s="5"/>
      <c r="E908" s="5"/>
      <c r="F908" s="5"/>
      <c r="G908" s="5"/>
      <c r="H908" s="5"/>
      <c r="I908" s="22"/>
      <c r="J908" s="22"/>
      <c r="K908" s="22"/>
    </row>
    <row r="909" spans="1:11" s="17" customFormat="1" x14ac:dyDescent="0.25">
      <c r="A909" s="5"/>
      <c r="B909" s="5"/>
      <c r="C909" s="5"/>
      <c r="D909" s="5"/>
      <c r="E909" s="5"/>
      <c r="F909" s="5"/>
      <c r="G909" s="5"/>
      <c r="H909" s="5"/>
      <c r="I909" s="22"/>
      <c r="J909" s="22"/>
      <c r="K909" s="22"/>
    </row>
    <row r="910" spans="1:11" s="17" customFormat="1" x14ac:dyDescent="0.25">
      <c r="A910" s="5"/>
      <c r="B910" s="5"/>
      <c r="C910" s="5"/>
      <c r="D910" s="5"/>
      <c r="E910" s="5"/>
      <c r="F910" s="5"/>
      <c r="G910" s="5"/>
      <c r="H910" s="5"/>
      <c r="I910" s="22"/>
      <c r="J910" s="22"/>
      <c r="K910" s="22"/>
    </row>
    <row r="911" spans="1:11" s="17" customFormat="1" x14ac:dyDescent="0.25">
      <c r="A911" s="5"/>
      <c r="B911" s="5"/>
      <c r="C911" s="5"/>
      <c r="D911" s="5"/>
      <c r="E911" s="5"/>
      <c r="F911" s="5"/>
      <c r="G911" s="5"/>
      <c r="H911" s="5"/>
      <c r="I911" s="22"/>
      <c r="J911" s="22"/>
      <c r="K911" s="22"/>
    </row>
    <row r="912" spans="1:11" s="17" customFormat="1" x14ac:dyDescent="0.25">
      <c r="A912" s="5"/>
      <c r="B912" s="5"/>
      <c r="C912" s="5"/>
      <c r="D912" s="5"/>
      <c r="E912" s="5"/>
      <c r="F912" s="5"/>
      <c r="G912" s="5"/>
      <c r="H912" s="5"/>
      <c r="I912" s="22"/>
      <c r="J912" s="22"/>
      <c r="K912" s="22"/>
    </row>
    <row r="913" spans="1:11" s="17" customFormat="1" x14ac:dyDescent="0.25">
      <c r="A913" s="5"/>
      <c r="B913" s="5"/>
      <c r="C913" s="5"/>
      <c r="D913" s="5"/>
      <c r="E913" s="5"/>
      <c r="F913" s="5"/>
      <c r="G913" s="5"/>
      <c r="H913" s="5"/>
      <c r="I913" s="22"/>
      <c r="J913" s="22"/>
      <c r="K913" s="22"/>
    </row>
    <row r="914" spans="1:11" s="17" customFormat="1" x14ac:dyDescent="0.25">
      <c r="A914" s="5"/>
      <c r="B914" s="5"/>
      <c r="C914" s="5"/>
      <c r="D914" s="5"/>
      <c r="E914" s="5"/>
      <c r="F914" s="5"/>
      <c r="G914" s="5"/>
      <c r="H914" s="5"/>
      <c r="I914" s="22"/>
      <c r="J914" s="22"/>
      <c r="K914" s="22"/>
    </row>
    <row r="915" spans="1:11" s="17" customFormat="1" x14ac:dyDescent="0.25">
      <c r="A915" s="5"/>
      <c r="B915" s="5"/>
      <c r="C915" s="5"/>
      <c r="D915" s="5"/>
      <c r="E915" s="5"/>
      <c r="F915" s="5"/>
      <c r="G915" s="5"/>
      <c r="H915" s="5"/>
      <c r="I915" s="22"/>
      <c r="J915" s="22"/>
      <c r="K915" s="22"/>
    </row>
    <row r="916" spans="1:11" s="17" customFormat="1" x14ac:dyDescent="0.25">
      <c r="A916" s="5"/>
      <c r="B916" s="5"/>
      <c r="C916" s="5"/>
      <c r="D916" s="5"/>
      <c r="E916" s="5"/>
      <c r="F916" s="5"/>
      <c r="G916" s="5"/>
      <c r="H916" s="5"/>
      <c r="I916" s="22"/>
      <c r="J916" s="22"/>
      <c r="K916" s="22"/>
    </row>
    <row r="917" spans="1:11" s="17" customFormat="1" x14ac:dyDescent="0.25">
      <c r="A917" s="5"/>
      <c r="B917" s="5"/>
      <c r="C917" s="5"/>
      <c r="D917" s="5"/>
      <c r="E917" s="5"/>
      <c r="F917" s="5"/>
      <c r="G917" s="5"/>
      <c r="H917" s="5"/>
      <c r="I917" s="22"/>
      <c r="J917" s="22"/>
      <c r="K917" s="22"/>
    </row>
    <row r="918" spans="1:11" s="17" customFormat="1" x14ac:dyDescent="0.25">
      <c r="A918" s="5"/>
      <c r="B918" s="5"/>
      <c r="C918" s="5"/>
      <c r="D918" s="5"/>
      <c r="E918" s="5"/>
      <c r="F918" s="5"/>
      <c r="G918" s="5"/>
      <c r="H918" s="5"/>
      <c r="I918" s="22"/>
      <c r="J918" s="22"/>
      <c r="K918" s="22"/>
    </row>
    <row r="919" spans="1:11" s="17" customFormat="1" x14ac:dyDescent="0.25">
      <c r="A919" s="5"/>
      <c r="B919" s="5"/>
      <c r="C919" s="5"/>
      <c r="D919" s="5"/>
      <c r="E919" s="5"/>
      <c r="F919" s="5"/>
      <c r="G919" s="5"/>
      <c r="H919" s="5"/>
      <c r="I919" s="22"/>
      <c r="J919" s="22"/>
      <c r="K919" s="22"/>
    </row>
    <row r="920" spans="1:11" s="17" customFormat="1" x14ac:dyDescent="0.25">
      <c r="A920" s="5"/>
      <c r="B920" s="5"/>
      <c r="C920" s="5"/>
      <c r="D920" s="5"/>
      <c r="E920" s="5"/>
      <c r="F920" s="5"/>
      <c r="G920" s="5"/>
      <c r="H920" s="5"/>
      <c r="I920" s="22"/>
      <c r="J920" s="22"/>
      <c r="K920" s="22"/>
    </row>
    <row r="921" spans="1:11" s="17" customFormat="1" x14ac:dyDescent="0.25">
      <c r="A921" s="5"/>
      <c r="B921" s="5"/>
      <c r="C921" s="5"/>
      <c r="D921" s="5"/>
      <c r="E921" s="5"/>
      <c r="F921" s="5"/>
      <c r="G921" s="5"/>
      <c r="H921" s="5"/>
      <c r="I921" s="22"/>
      <c r="J921" s="22"/>
      <c r="K921" s="22"/>
    </row>
    <row r="922" spans="1:11" s="17" customFormat="1" x14ac:dyDescent="0.25">
      <c r="A922" s="5"/>
      <c r="B922" s="5"/>
      <c r="C922" s="5"/>
      <c r="D922" s="5"/>
      <c r="E922" s="5"/>
      <c r="F922" s="5"/>
      <c r="G922" s="5"/>
      <c r="H922" s="5"/>
      <c r="I922" s="22"/>
      <c r="J922" s="22"/>
      <c r="K922" s="22"/>
    </row>
    <row r="923" spans="1:11" s="17" customFormat="1" x14ac:dyDescent="0.25">
      <c r="A923" s="5"/>
      <c r="B923" s="5"/>
      <c r="C923" s="5"/>
      <c r="D923" s="5"/>
      <c r="E923" s="5"/>
      <c r="F923" s="5"/>
      <c r="G923" s="5"/>
      <c r="H923" s="5"/>
      <c r="I923" s="22"/>
      <c r="J923" s="22"/>
      <c r="K923" s="22"/>
    </row>
    <row r="924" spans="1:11" s="17" customFormat="1" x14ac:dyDescent="0.25">
      <c r="A924" s="5"/>
      <c r="B924" s="5"/>
      <c r="C924" s="5"/>
      <c r="D924" s="5"/>
      <c r="E924" s="5"/>
      <c r="F924" s="5"/>
      <c r="G924" s="5"/>
      <c r="H924" s="5"/>
      <c r="I924" s="22"/>
      <c r="J924" s="22"/>
      <c r="K924" s="22"/>
    </row>
    <row r="925" spans="1:11" s="17" customFormat="1" x14ac:dyDescent="0.25">
      <c r="A925" s="5"/>
      <c r="B925" s="5"/>
      <c r="C925" s="5"/>
      <c r="D925" s="5"/>
      <c r="E925" s="5"/>
      <c r="F925" s="5"/>
      <c r="G925" s="5"/>
      <c r="H925" s="5"/>
      <c r="I925" s="22"/>
      <c r="J925" s="22"/>
      <c r="K925" s="22"/>
    </row>
    <row r="926" spans="1:11" s="17" customFormat="1" x14ac:dyDescent="0.25">
      <c r="A926" s="5"/>
      <c r="B926" s="5"/>
      <c r="C926" s="5"/>
      <c r="D926" s="5"/>
      <c r="E926" s="5"/>
      <c r="F926" s="5"/>
      <c r="G926" s="5"/>
      <c r="H926" s="5"/>
      <c r="I926" s="22"/>
      <c r="J926" s="22"/>
      <c r="K926" s="22"/>
    </row>
    <row r="927" spans="1:11" s="17" customFormat="1" x14ac:dyDescent="0.25">
      <c r="A927" s="5"/>
      <c r="B927" s="5"/>
      <c r="C927" s="5"/>
      <c r="D927" s="5"/>
      <c r="E927" s="5"/>
      <c r="F927" s="5"/>
      <c r="G927" s="5"/>
      <c r="H927" s="5"/>
      <c r="I927" s="22"/>
      <c r="J927" s="22"/>
      <c r="K927" s="22"/>
    </row>
    <row r="928" spans="1:11" s="17" customFormat="1" x14ac:dyDescent="0.25">
      <c r="A928" s="5"/>
      <c r="B928" s="5"/>
      <c r="C928" s="5"/>
      <c r="D928" s="5"/>
      <c r="E928" s="5"/>
      <c r="F928" s="5"/>
      <c r="G928" s="5"/>
      <c r="H928" s="5"/>
      <c r="I928" s="22"/>
      <c r="J928" s="22"/>
      <c r="K928" s="22"/>
    </row>
    <row r="929" spans="1:11" s="17" customFormat="1" x14ac:dyDescent="0.25">
      <c r="A929" s="5"/>
      <c r="B929" s="5"/>
      <c r="C929" s="5"/>
      <c r="D929" s="5"/>
      <c r="E929" s="5"/>
      <c r="F929" s="5"/>
      <c r="G929" s="5"/>
      <c r="H929" s="5"/>
      <c r="I929" s="22"/>
      <c r="J929" s="22"/>
      <c r="K929" s="22"/>
    </row>
    <row r="930" spans="1:11" s="17" customFormat="1" x14ac:dyDescent="0.25">
      <c r="A930" s="5"/>
      <c r="B930" s="5"/>
      <c r="C930" s="5"/>
      <c r="D930" s="5"/>
      <c r="E930" s="5"/>
      <c r="F930" s="5"/>
      <c r="G930" s="5"/>
      <c r="H930" s="5"/>
      <c r="I930" s="22"/>
      <c r="J930" s="22"/>
      <c r="K930" s="22"/>
    </row>
    <row r="931" spans="1:11" s="17" customFormat="1" x14ac:dyDescent="0.25">
      <c r="A931" s="5"/>
      <c r="B931" s="5"/>
      <c r="C931" s="5"/>
      <c r="D931" s="5"/>
      <c r="E931" s="5"/>
      <c r="F931" s="5"/>
      <c r="G931" s="5"/>
      <c r="H931" s="5"/>
      <c r="I931" s="22"/>
      <c r="J931" s="22"/>
      <c r="K931" s="22"/>
    </row>
    <row r="932" spans="1:11" s="17" customFormat="1" x14ac:dyDescent="0.25">
      <c r="A932" s="5"/>
      <c r="B932" s="5"/>
      <c r="C932" s="5"/>
      <c r="D932" s="5"/>
      <c r="E932" s="5"/>
      <c r="F932" s="5"/>
      <c r="G932" s="5"/>
      <c r="H932" s="5"/>
      <c r="I932" s="22"/>
      <c r="J932" s="22"/>
      <c r="K932" s="22"/>
    </row>
    <row r="933" spans="1:11" s="17" customFormat="1" x14ac:dyDescent="0.25">
      <c r="A933" s="5"/>
      <c r="B933" s="5"/>
      <c r="C933" s="5"/>
      <c r="D933" s="5"/>
      <c r="E933" s="5"/>
      <c r="F933" s="5"/>
      <c r="G933" s="5"/>
      <c r="H933" s="5"/>
      <c r="I933" s="22"/>
      <c r="J933" s="22"/>
      <c r="K933" s="22"/>
    </row>
    <row r="934" spans="1:11" s="17" customFormat="1" x14ac:dyDescent="0.25">
      <c r="A934" s="5"/>
      <c r="B934" s="5"/>
      <c r="C934" s="5"/>
      <c r="D934" s="5"/>
      <c r="E934" s="5"/>
      <c r="F934" s="5"/>
      <c r="G934" s="5"/>
      <c r="H934" s="5"/>
      <c r="I934" s="22"/>
      <c r="J934" s="22"/>
      <c r="K934" s="22"/>
    </row>
    <row r="935" spans="1:11" s="17" customFormat="1" x14ac:dyDescent="0.25">
      <c r="A935" s="5"/>
      <c r="B935" s="5"/>
      <c r="C935" s="5"/>
      <c r="D935" s="5"/>
      <c r="E935" s="5"/>
      <c r="F935" s="5"/>
      <c r="G935" s="5"/>
      <c r="H935" s="5"/>
      <c r="I935" s="22"/>
      <c r="J935" s="22"/>
      <c r="K935" s="22"/>
    </row>
    <row r="936" spans="1:11" s="17" customFormat="1" x14ac:dyDescent="0.25">
      <c r="A936" s="5"/>
      <c r="B936" s="5"/>
      <c r="C936" s="5"/>
      <c r="D936" s="5"/>
      <c r="E936" s="5"/>
      <c r="F936" s="5"/>
      <c r="G936" s="5"/>
      <c r="H936" s="5"/>
      <c r="I936" s="22"/>
      <c r="J936" s="22"/>
      <c r="K936" s="22"/>
    </row>
    <row r="937" spans="1:11" s="17" customFormat="1" x14ac:dyDescent="0.25">
      <c r="A937" s="5"/>
      <c r="B937" s="5"/>
      <c r="C937" s="5"/>
      <c r="D937" s="5"/>
      <c r="E937" s="5"/>
      <c r="F937" s="5"/>
      <c r="G937" s="5"/>
      <c r="H937" s="5"/>
      <c r="I937" s="22"/>
      <c r="J937" s="22"/>
      <c r="K937" s="22"/>
    </row>
    <row r="938" spans="1:11" s="17" customFormat="1" x14ac:dyDescent="0.25">
      <c r="A938" s="5"/>
      <c r="B938" s="5"/>
      <c r="C938" s="5"/>
      <c r="D938" s="5"/>
      <c r="E938" s="5"/>
      <c r="F938" s="5"/>
      <c r="G938" s="5"/>
      <c r="H938" s="5"/>
      <c r="I938" s="22"/>
      <c r="J938" s="22"/>
      <c r="K938" s="22"/>
    </row>
    <row r="939" spans="1:11" s="17" customFormat="1" x14ac:dyDescent="0.25">
      <c r="A939" s="5"/>
      <c r="B939" s="5"/>
      <c r="C939" s="5"/>
      <c r="D939" s="5"/>
      <c r="E939" s="5"/>
      <c r="F939" s="5"/>
      <c r="G939" s="5"/>
      <c r="H939" s="5"/>
      <c r="I939" s="22"/>
      <c r="J939" s="22"/>
      <c r="K939" s="22"/>
    </row>
    <row r="940" spans="1:11" s="17" customFormat="1" x14ac:dyDescent="0.25">
      <c r="A940" s="5"/>
      <c r="B940" s="5"/>
      <c r="C940" s="5"/>
      <c r="D940" s="5"/>
      <c r="E940" s="5"/>
      <c r="F940" s="5"/>
      <c r="G940" s="5"/>
      <c r="H940" s="5"/>
      <c r="I940" s="22"/>
      <c r="J940" s="22"/>
      <c r="K940" s="22"/>
    </row>
    <row r="941" spans="1:11" s="17" customFormat="1" x14ac:dyDescent="0.25">
      <c r="A941" s="5"/>
      <c r="B941" s="5"/>
      <c r="C941" s="5"/>
      <c r="D941" s="5"/>
      <c r="E941" s="5"/>
      <c r="F941" s="5"/>
      <c r="G941" s="5"/>
      <c r="H941" s="5"/>
      <c r="I941" s="22"/>
      <c r="J941" s="22"/>
      <c r="K941" s="22"/>
    </row>
    <row r="942" spans="1:11" s="17" customFormat="1" x14ac:dyDescent="0.25">
      <c r="A942" s="5"/>
      <c r="B942" s="5"/>
      <c r="C942" s="5"/>
      <c r="D942" s="5"/>
      <c r="E942" s="5"/>
      <c r="F942" s="5"/>
      <c r="G942" s="5"/>
      <c r="H942" s="5"/>
      <c r="I942" s="22"/>
      <c r="J942" s="22"/>
      <c r="K942" s="22"/>
    </row>
    <row r="943" spans="1:11" s="17" customFormat="1" x14ac:dyDescent="0.25">
      <c r="A943" s="5"/>
      <c r="B943" s="5"/>
      <c r="C943" s="5"/>
      <c r="D943" s="5"/>
      <c r="E943" s="5"/>
      <c r="F943" s="5"/>
      <c r="G943" s="5"/>
      <c r="H943" s="5"/>
      <c r="I943" s="22"/>
      <c r="J943" s="22"/>
      <c r="K943" s="22"/>
    </row>
    <row r="944" spans="1:11" s="17" customFormat="1" x14ac:dyDescent="0.25">
      <c r="A944" s="5"/>
      <c r="B944" s="5"/>
      <c r="C944" s="5"/>
      <c r="D944" s="5"/>
      <c r="E944" s="5"/>
      <c r="F944" s="5"/>
      <c r="G944" s="5"/>
      <c r="H944" s="5"/>
      <c r="I944" s="22"/>
      <c r="J944" s="22"/>
      <c r="K944" s="22"/>
    </row>
    <row r="945" spans="1:11" s="17" customFormat="1" x14ac:dyDescent="0.25">
      <c r="A945" s="5"/>
      <c r="B945" s="5"/>
      <c r="C945" s="5"/>
      <c r="D945" s="5"/>
      <c r="E945" s="5"/>
      <c r="F945" s="5"/>
      <c r="G945" s="5"/>
      <c r="H945" s="5"/>
      <c r="I945" s="22"/>
      <c r="J945" s="22"/>
      <c r="K945" s="22"/>
    </row>
    <row r="946" spans="1:11" s="17" customFormat="1" x14ac:dyDescent="0.25">
      <c r="A946" s="5"/>
      <c r="B946" s="5"/>
      <c r="C946" s="5"/>
      <c r="D946" s="5"/>
      <c r="E946" s="5"/>
      <c r="F946" s="5"/>
      <c r="G946" s="5"/>
      <c r="H946" s="5"/>
      <c r="I946" s="22"/>
      <c r="J946" s="22"/>
      <c r="K946" s="22"/>
    </row>
    <row r="947" spans="1:11" s="17" customFormat="1" x14ac:dyDescent="0.25">
      <c r="A947" s="5"/>
      <c r="B947" s="5"/>
      <c r="C947" s="5"/>
      <c r="D947" s="5"/>
      <c r="E947" s="5"/>
      <c r="F947" s="5"/>
      <c r="G947" s="5"/>
      <c r="H947" s="5"/>
      <c r="I947" s="22"/>
      <c r="J947" s="22"/>
      <c r="K947" s="22"/>
    </row>
    <row r="948" spans="1:11" s="17" customFormat="1" x14ac:dyDescent="0.25">
      <c r="A948" s="5"/>
      <c r="B948" s="5"/>
      <c r="C948" s="5"/>
      <c r="D948" s="5"/>
      <c r="E948" s="5"/>
      <c r="F948" s="5"/>
      <c r="G948" s="5"/>
      <c r="H948" s="5"/>
      <c r="I948" s="22"/>
      <c r="J948" s="22"/>
      <c r="K948" s="22"/>
    </row>
    <row r="949" spans="1:11" s="17" customFormat="1" x14ac:dyDescent="0.25">
      <c r="A949" s="5"/>
      <c r="B949" s="5"/>
      <c r="C949" s="5"/>
      <c r="D949" s="5"/>
      <c r="E949" s="5"/>
      <c r="F949" s="5"/>
      <c r="G949" s="5"/>
      <c r="H949" s="5"/>
      <c r="I949" s="22"/>
      <c r="J949" s="22"/>
      <c r="K949" s="22"/>
    </row>
    <row r="950" spans="1:11" s="17" customFormat="1" x14ac:dyDescent="0.25">
      <c r="A950" s="5"/>
      <c r="B950" s="5"/>
      <c r="C950" s="5"/>
      <c r="D950" s="5"/>
      <c r="E950" s="5"/>
      <c r="F950" s="5"/>
      <c r="G950" s="5"/>
      <c r="H950" s="5"/>
      <c r="I950" s="22"/>
      <c r="J950" s="22"/>
      <c r="K950" s="22"/>
    </row>
    <row r="951" spans="1:11" s="17" customFormat="1" x14ac:dyDescent="0.25">
      <c r="A951" s="5"/>
      <c r="B951" s="5"/>
      <c r="C951" s="5"/>
      <c r="D951" s="5"/>
      <c r="E951" s="5"/>
      <c r="F951" s="5"/>
      <c r="G951" s="5"/>
      <c r="H951" s="5"/>
      <c r="I951" s="22"/>
      <c r="J951" s="22"/>
      <c r="K951" s="22"/>
    </row>
    <row r="952" spans="1:11" s="17" customFormat="1" x14ac:dyDescent="0.25">
      <c r="A952" s="5"/>
      <c r="B952" s="5"/>
      <c r="C952" s="5"/>
      <c r="D952" s="5"/>
      <c r="E952" s="5"/>
      <c r="F952" s="5"/>
      <c r="G952" s="5"/>
      <c r="H952" s="5"/>
      <c r="I952" s="22"/>
      <c r="J952" s="22"/>
      <c r="K952" s="22"/>
    </row>
    <row r="953" spans="1:11" s="17" customFormat="1" x14ac:dyDescent="0.25">
      <c r="A953" s="5"/>
      <c r="B953" s="5"/>
      <c r="C953" s="5"/>
      <c r="D953" s="5"/>
      <c r="E953" s="5"/>
      <c r="F953" s="5"/>
      <c r="G953" s="5"/>
      <c r="H953" s="5"/>
      <c r="I953" s="22"/>
      <c r="J953" s="22"/>
      <c r="K953" s="22"/>
    </row>
    <row r="954" spans="1:11" s="17" customFormat="1" x14ac:dyDescent="0.25">
      <c r="A954" s="5"/>
      <c r="B954" s="5"/>
      <c r="C954" s="5"/>
      <c r="D954" s="5"/>
      <c r="E954" s="5"/>
      <c r="F954" s="5"/>
      <c r="G954" s="5"/>
      <c r="H954" s="5"/>
      <c r="I954" s="22"/>
      <c r="J954" s="22"/>
      <c r="K954" s="22"/>
    </row>
    <row r="955" spans="1:11" s="17" customFormat="1" x14ac:dyDescent="0.25">
      <c r="A955" s="5"/>
      <c r="B955" s="5"/>
      <c r="C955" s="5"/>
      <c r="D955" s="5"/>
      <c r="E955" s="5"/>
      <c r="F955" s="5"/>
      <c r="G955" s="5"/>
      <c r="H955" s="5"/>
      <c r="I955" s="22"/>
      <c r="J955" s="22"/>
      <c r="K955" s="22"/>
    </row>
    <row r="956" spans="1:11" s="17" customFormat="1" x14ac:dyDescent="0.25">
      <c r="A956" s="5"/>
      <c r="B956" s="5"/>
      <c r="C956" s="5"/>
      <c r="D956" s="5"/>
      <c r="E956" s="5"/>
      <c r="F956" s="5"/>
      <c r="G956" s="5"/>
      <c r="H956" s="5"/>
      <c r="I956" s="22"/>
      <c r="J956" s="22"/>
      <c r="K956" s="22"/>
    </row>
    <row r="957" spans="1:11" s="17" customFormat="1" x14ac:dyDescent="0.25">
      <c r="A957" s="5"/>
      <c r="B957" s="5"/>
      <c r="C957" s="5"/>
      <c r="D957" s="5"/>
      <c r="E957" s="5"/>
      <c r="F957" s="5"/>
      <c r="G957" s="5"/>
      <c r="H957" s="5"/>
      <c r="I957" s="22"/>
      <c r="J957" s="22"/>
      <c r="K957" s="22"/>
    </row>
    <row r="958" spans="1:11" s="17" customFormat="1" x14ac:dyDescent="0.25">
      <c r="A958" s="5"/>
      <c r="B958" s="5"/>
      <c r="C958" s="5"/>
      <c r="D958" s="5"/>
      <c r="E958" s="5"/>
      <c r="F958" s="5"/>
      <c r="G958" s="5"/>
      <c r="H958" s="5"/>
      <c r="I958" s="22"/>
      <c r="J958" s="22"/>
      <c r="K958" s="22"/>
    </row>
    <row r="959" spans="1:11" s="17" customFormat="1" x14ac:dyDescent="0.25">
      <c r="A959" s="5"/>
      <c r="B959" s="5"/>
      <c r="C959" s="5"/>
      <c r="D959" s="5"/>
      <c r="E959" s="5"/>
      <c r="F959" s="5"/>
      <c r="G959" s="5"/>
      <c r="H959" s="5"/>
      <c r="I959" s="22"/>
      <c r="J959" s="22"/>
      <c r="K959" s="22"/>
    </row>
    <row r="960" spans="1:11" s="17" customFormat="1" x14ac:dyDescent="0.25">
      <c r="A960" s="5"/>
      <c r="B960" s="5"/>
      <c r="C960" s="5"/>
      <c r="D960" s="5"/>
      <c r="E960" s="5"/>
      <c r="F960" s="5"/>
      <c r="G960" s="5"/>
      <c r="H960" s="5"/>
      <c r="I960" s="22"/>
      <c r="J960" s="22"/>
      <c r="K960" s="22"/>
    </row>
    <row r="961" spans="1:11" s="17" customFormat="1" x14ac:dyDescent="0.25">
      <c r="A961" s="5"/>
      <c r="B961" s="5"/>
      <c r="C961" s="5"/>
      <c r="D961" s="5"/>
      <c r="E961" s="5"/>
      <c r="F961" s="5"/>
      <c r="G961" s="5"/>
      <c r="H961" s="5"/>
      <c r="I961" s="22"/>
      <c r="J961" s="22"/>
      <c r="K961" s="22"/>
    </row>
    <row r="962" spans="1:11" s="17" customFormat="1" x14ac:dyDescent="0.25">
      <c r="A962" s="5"/>
      <c r="B962" s="5"/>
      <c r="C962" s="5"/>
      <c r="D962" s="5"/>
      <c r="E962" s="5"/>
      <c r="F962" s="5"/>
      <c r="G962" s="5"/>
      <c r="H962" s="5"/>
      <c r="I962" s="22"/>
      <c r="J962" s="22"/>
      <c r="K962" s="22"/>
    </row>
    <row r="963" spans="1:11" s="17" customFormat="1" x14ac:dyDescent="0.25">
      <c r="A963" s="5"/>
      <c r="B963" s="5"/>
      <c r="C963" s="5"/>
      <c r="D963" s="5"/>
      <c r="E963" s="5"/>
      <c r="F963" s="5"/>
      <c r="G963" s="5"/>
      <c r="H963" s="5"/>
      <c r="I963" s="22"/>
      <c r="J963" s="22"/>
      <c r="K963" s="22"/>
    </row>
    <row r="964" spans="1:11" s="17" customFormat="1" x14ac:dyDescent="0.25">
      <c r="A964" s="5"/>
      <c r="B964" s="5"/>
      <c r="C964" s="5"/>
      <c r="D964" s="5"/>
      <c r="E964" s="5"/>
      <c r="F964" s="5"/>
      <c r="G964" s="5"/>
      <c r="H964" s="5"/>
      <c r="I964" s="22"/>
      <c r="J964" s="22"/>
      <c r="K964" s="22"/>
    </row>
    <row r="965" spans="1:11" s="17" customFormat="1" x14ac:dyDescent="0.25">
      <c r="A965" s="5"/>
      <c r="B965" s="5"/>
      <c r="C965" s="5"/>
      <c r="D965" s="5"/>
      <c r="E965" s="5"/>
      <c r="F965" s="5"/>
      <c r="G965" s="5"/>
      <c r="H965" s="5"/>
      <c r="I965" s="22"/>
      <c r="J965" s="22"/>
      <c r="K965" s="22"/>
    </row>
    <row r="966" spans="1:11" s="17" customFormat="1" x14ac:dyDescent="0.25">
      <c r="A966" s="5"/>
      <c r="B966" s="5"/>
      <c r="C966" s="5"/>
      <c r="D966" s="5"/>
      <c r="E966" s="5"/>
      <c r="F966" s="5"/>
      <c r="G966" s="5"/>
      <c r="H966" s="5"/>
      <c r="I966" s="22"/>
      <c r="J966" s="22"/>
      <c r="K966" s="22"/>
    </row>
    <row r="967" spans="1:11" s="17" customFormat="1" x14ac:dyDescent="0.25">
      <c r="A967" s="5"/>
      <c r="B967" s="5"/>
      <c r="C967" s="5"/>
      <c r="D967" s="5"/>
      <c r="E967" s="5"/>
      <c r="F967" s="5"/>
      <c r="G967" s="5"/>
      <c r="H967" s="5"/>
      <c r="I967" s="22"/>
      <c r="J967" s="22"/>
      <c r="K967" s="22"/>
    </row>
    <row r="968" spans="1:11" s="17" customFormat="1" x14ac:dyDescent="0.25">
      <c r="A968" s="5"/>
      <c r="B968" s="5"/>
      <c r="C968" s="5"/>
      <c r="D968" s="5"/>
      <c r="E968" s="5"/>
      <c r="F968" s="5"/>
      <c r="G968" s="5"/>
      <c r="H968" s="5"/>
      <c r="I968" s="22"/>
      <c r="J968" s="22"/>
      <c r="K968" s="22"/>
    </row>
    <row r="969" spans="1:11" s="17" customFormat="1" x14ac:dyDescent="0.25">
      <c r="A969" s="5"/>
      <c r="B969" s="5"/>
      <c r="C969" s="5"/>
      <c r="D969" s="5"/>
      <c r="E969" s="5"/>
      <c r="F969" s="5"/>
      <c r="G969" s="5"/>
      <c r="H969" s="5"/>
      <c r="I969" s="22"/>
      <c r="J969" s="22"/>
      <c r="K969" s="22"/>
    </row>
    <row r="970" spans="1:11" s="17" customFormat="1" x14ac:dyDescent="0.25">
      <c r="A970" s="5"/>
      <c r="B970" s="5"/>
      <c r="C970" s="5"/>
      <c r="D970" s="5"/>
      <c r="E970" s="5"/>
      <c r="F970" s="5"/>
      <c r="G970" s="5"/>
      <c r="H970" s="5"/>
      <c r="I970" s="22"/>
      <c r="J970" s="22"/>
      <c r="K970" s="22"/>
    </row>
    <row r="971" spans="1:11" s="17" customFormat="1" x14ac:dyDescent="0.25">
      <c r="A971" s="5"/>
      <c r="B971" s="5"/>
      <c r="C971" s="5"/>
      <c r="D971" s="5"/>
      <c r="E971" s="5"/>
      <c r="F971" s="5"/>
      <c r="G971" s="5"/>
      <c r="H971" s="5"/>
      <c r="I971" s="22"/>
      <c r="J971" s="22"/>
      <c r="K971" s="22"/>
    </row>
    <row r="972" spans="1:11" s="17" customFormat="1" x14ac:dyDescent="0.25">
      <c r="A972" s="5"/>
      <c r="B972" s="5"/>
      <c r="C972" s="5"/>
      <c r="D972" s="5"/>
      <c r="E972" s="5"/>
      <c r="F972" s="5"/>
      <c r="G972" s="5"/>
      <c r="H972" s="5"/>
      <c r="I972" s="22"/>
      <c r="J972" s="22"/>
      <c r="K972" s="22"/>
    </row>
    <row r="973" spans="1:11" s="17" customFormat="1" x14ac:dyDescent="0.25">
      <c r="A973" s="5"/>
      <c r="B973" s="5"/>
      <c r="C973" s="5"/>
      <c r="D973" s="5"/>
      <c r="E973" s="5"/>
      <c r="F973" s="5"/>
      <c r="G973" s="5"/>
      <c r="H973" s="5"/>
      <c r="I973" s="22"/>
      <c r="J973" s="22"/>
      <c r="K973" s="22"/>
    </row>
    <row r="974" spans="1:11" s="17" customFormat="1" x14ac:dyDescent="0.25">
      <c r="A974" s="5"/>
      <c r="B974" s="5"/>
      <c r="C974" s="5"/>
      <c r="D974" s="5"/>
      <c r="E974" s="5"/>
      <c r="F974" s="5"/>
      <c r="G974" s="5"/>
      <c r="H974" s="5"/>
      <c r="I974" s="22"/>
      <c r="J974" s="22"/>
      <c r="K974" s="22"/>
    </row>
    <row r="975" spans="1:11" s="17" customFormat="1" x14ac:dyDescent="0.25">
      <c r="A975" s="5"/>
      <c r="B975" s="5"/>
      <c r="C975" s="5"/>
      <c r="D975" s="5"/>
      <c r="E975" s="5"/>
      <c r="F975" s="5"/>
      <c r="G975" s="5"/>
      <c r="H975" s="5"/>
      <c r="I975" s="22"/>
      <c r="J975" s="22"/>
      <c r="K975" s="22"/>
    </row>
    <row r="976" spans="1:11" s="17" customFormat="1" x14ac:dyDescent="0.25">
      <c r="A976" s="5"/>
      <c r="B976" s="5"/>
      <c r="C976" s="5"/>
      <c r="D976" s="5"/>
      <c r="E976" s="5"/>
      <c r="F976" s="5"/>
      <c r="G976" s="5"/>
      <c r="H976" s="5"/>
      <c r="I976" s="22"/>
      <c r="J976" s="22"/>
      <c r="K976" s="22"/>
    </row>
    <row r="977" spans="1:11" s="17" customFormat="1" x14ac:dyDescent="0.25">
      <c r="A977" s="5"/>
      <c r="B977" s="5"/>
      <c r="C977" s="5"/>
      <c r="D977" s="5"/>
      <c r="E977" s="5"/>
      <c r="F977" s="5"/>
      <c r="G977" s="5"/>
      <c r="H977" s="5"/>
      <c r="I977" s="22"/>
      <c r="J977" s="22"/>
      <c r="K977" s="22"/>
    </row>
    <row r="978" spans="1:11" s="17" customFormat="1" x14ac:dyDescent="0.25">
      <c r="A978" s="5"/>
      <c r="B978" s="5"/>
      <c r="C978" s="5"/>
      <c r="D978" s="5"/>
      <c r="E978" s="5"/>
      <c r="F978" s="5"/>
      <c r="G978" s="5"/>
      <c r="H978" s="5"/>
      <c r="I978" s="22"/>
      <c r="J978" s="22"/>
      <c r="K978" s="22"/>
    </row>
    <row r="979" spans="1:11" s="17" customFormat="1" x14ac:dyDescent="0.25">
      <c r="A979" s="5"/>
      <c r="B979" s="5"/>
      <c r="C979" s="5"/>
      <c r="D979" s="5"/>
      <c r="E979" s="5"/>
      <c r="F979" s="5"/>
      <c r="G979" s="5"/>
      <c r="H979" s="5"/>
      <c r="I979" s="22"/>
      <c r="J979" s="22"/>
      <c r="K979" s="22"/>
    </row>
    <row r="980" spans="1:11" s="17" customFormat="1" x14ac:dyDescent="0.25">
      <c r="A980" s="5"/>
      <c r="B980" s="5"/>
      <c r="C980" s="5"/>
      <c r="D980" s="5"/>
      <c r="E980" s="5"/>
      <c r="F980" s="5"/>
      <c r="G980" s="5"/>
      <c r="H980" s="5"/>
      <c r="I980" s="22"/>
      <c r="J980" s="22"/>
      <c r="K980" s="22"/>
    </row>
    <row r="981" spans="1:11" s="17" customFormat="1" x14ac:dyDescent="0.25">
      <c r="A981" s="5"/>
      <c r="B981" s="5"/>
      <c r="C981" s="5"/>
      <c r="D981" s="5"/>
      <c r="E981" s="5"/>
      <c r="F981" s="5"/>
      <c r="G981" s="5"/>
      <c r="H981" s="5"/>
      <c r="I981" s="22"/>
      <c r="J981" s="22"/>
      <c r="K981" s="22"/>
    </row>
    <row r="982" spans="1:11" s="17" customFormat="1" x14ac:dyDescent="0.25">
      <c r="A982" s="5"/>
      <c r="B982" s="5"/>
      <c r="C982" s="5"/>
      <c r="D982" s="5"/>
      <c r="E982" s="5"/>
      <c r="F982" s="5"/>
      <c r="G982" s="5"/>
      <c r="H982" s="5"/>
      <c r="I982" s="22"/>
      <c r="J982" s="22"/>
      <c r="K982" s="22"/>
    </row>
    <row r="983" spans="1:11" s="17" customFormat="1" x14ac:dyDescent="0.25">
      <c r="A983" s="5"/>
      <c r="B983" s="5"/>
      <c r="C983" s="5"/>
      <c r="D983" s="5"/>
      <c r="E983" s="5"/>
      <c r="F983" s="5"/>
      <c r="G983" s="5"/>
      <c r="H983" s="5"/>
      <c r="I983" s="22"/>
      <c r="J983" s="22"/>
      <c r="K983" s="22"/>
    </row>
    <row r="984" spans="1:11" s="17" customFormat="1" x14ac:dyDescent="0.25">
      <c r="A984" s="5"/>
      <c r="B984" s="5"/>
      <c r="C984" s="5"/>
      <c r="D984" s="5"/>
      <c r="E984" s="5"/>
      <c r="F984" s="5"/>
      <c r="G984" s="5"/>
      <c r="H984" s="5"/>
      <c r="I984" s="22"/>
      <c r="J984" s="22"/>
      <c r="K984" s="22"/>
    </row>
    <row r="985" spans="1:11" s="17" customFormat="1" x14ac:dyDescent="0.25">
      <c r="A985" s="5"/>
      <c r="B985" s="5"/>
      <c r="C985" s="5"/>
      <c r="D985" s="5"/>
      <c r="E985" s="5"/>
      <c r="F985" s="5"/>
      <c r="G985" s="5"/>
      <c r="H985" s="5"/>
      <c r="I985" s="22"/>
      <c r="J985" s="22"/>
      <c r="K985" s="22"/>
    </row>
    <row r="986" spans="1:11" s="17" customFormat="1" x14ac:dyDescent="0.25">
      <c r="A986" s="5"/>
      <c r="B986" s="5"/>
      <c r="C986" s="5"/>
      <c r="D986" s="5"/>
      <c r="E986" s="5"/>
      <c r="F986" s="5"/>
      <c r="G986" s="5"/>
      <c r="H986" s="5"/>
      <c r="I986" s="22"/>
      <c r="J986" s="22"/>
      <c r="K986" s="22"/>
    </row>
    <row r="987" spans="1:11" s="17" customFormat="1" x14ac:dyDescent="0.25">
      <c r="A987" s="5"/>
      <c r="B987" s="5"/>
      <c r="C987" s="5"/>
      <c r="D987" s="5"/>
      <c r="E987" s="5"/>
      <c r="F987" s="5"/>
      <c r="G987" s="5"/>
      <c r="H987" s="5"/>
      <c r="I987" s="22"/>
      <c r="J987" s="22"/>
      <c r="K987" s="22"/>
    </row>
    <row r="988" spans="1:11" s="17" customFormat="1" x14ac:dyDescent="0.25">
      <c r="A988" s="5"/>
      <c r="B988" s="5"/>
      <c r="C988" s="5"/>
      <c r="D988" s="5"/>
      <c r="E988" s="5"/>
      <c r="F988" s="5"/>
      <c r="G988" s="5"/>
      <c r="H988" s="5"/>
      <c r="I988" s="22"/>
      <c r="J988" s="22"/>
      <c r="K988" s="22"/>
    </row>
    <row r="989" spans="1:11" s="17" customFormat="1" x14ac:dyDescent="0.25">
      <c r="A989" s="5"/>
      <c r="B989" s="5"/>
      <c r="C989" s="5"/>
      <c r="D989" s="5"/>
      <c r="E989" s="5"/>
      <c r="F989" s="5"/>
      <c r="G989" s="5"/>
      <c r="H989" s="5"/>
      <c r="I989" s="22"/>
      <c r="J989" s="22"/>
      <c r="K989" s="22"/>
    </row>
    <row r="990" spans="1:11" s="17" customFormat="1" x14ac:dyDescent="0.25">
      <c r="A990" s="5"/>
      <c r="B990" s="5"/>
      <c r="C990" s="5"/>
      <c r="D990" s="5"/>
      <c r="E990" s="5"/>
      <c r="F990" s="5"/>
      <c r="G990" s="5"/>
      <c r="H990" s="5"/>
      <c r="I990" s="22"/>
      <c r="J990" s="22"/>
      <c r="K990" s="22"/>
    </row>
  </sheetData>
  <mergeCells count="3">
    <mergeCell ref="B11:H11"/>
    <mergeCell ref="A11:A12"/>
    <mergeCell ref="A9:K9"/>
  </mergeCells>
  <phoneticPr fontId="11" type="noConversion"/>
  <pageMargins left="0.70866141732283472" right="0.31496062992125984" top="0.55118110236220474" bottom="0.35433070866141736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1. Адм. Дох</vt:lpstr>
      <vt:lpstr>2. Доходы </vt:lpstr>
      <vt:lpstr>3 РзПр</vt:lpstr>
      <vt:lpstr>4 Вед. структура</vt:lpstr>
      <vt:lpstr>Приложение 5 по МП</vt:lpstr>
      <vt:lpstr>6. АИП</vt:lpstr>
      <vt:lpstr>7. Адм ист</vt:lpstr>
      <vt:lpstr>8.источ</vt:lpstr>
      <vt:lpstr>'3 РзПр'!Заголовки_для_печати</vt:lpstr>
      <vt:lpstr>'4 Вед. структура'!Заголовки_для_печати</vt:lpstr>
      <vt:lpstr>'6. АИП'!Заголовки_для_печати</vt:lpstr>
      <vt:lpstr>'Приложение 5 по МП'!Заголовки_для_печати</vt:lpstr>
      <vt:lpstr>'1. Адм. Дох'!Область_печати</vt:lpstr>
      <vt:lpstr>'3 РзПр'!Область_печати</vt:lpstr>
      <vt:lpstr>'4 Вед. структура'!Область_печати</vt:lpstr>
      <vt:lpstr>'6. АИП'!Область_печати</vt:lpstr>
      <vt:lpstr>'7. Адм ист'!Область_печати</vt:lpstr>
      <vt:lpstr>'Приложение 5 по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Ярослав</cp:lastModifiedBy>
  <cp:lastPrinted>2017-01-31T11:44:44Z</cp:lastPrinted>
  <dcterms:created xsi:type="dcterms:W3CDTF">2014-11-12T03:36:00Z</dcterms:created>
  <dcterms:modified xsi:type="dcterms:W3CDTF">2017-01-31T11:45:15Z</dcterms:modified>
</cp:coreProperties>
</file>